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5480" windowHeight="11640"/>
  </bookViews>
  <sheets>
    <sheet name="BILANCIO TRIENNALE" sheetId="1" r:id="rId1"/>
    <sheet name="COPERTINA TRIENNALE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415" i="1"/>
  <c r="B412"/>
  <c r="B404"/>
  <c r="B402"/>
  <c r="B401"/>
  <c r="B396"/>
  <c r="B394"/>
  <c r="B391"/>
  <c r="B390"/>
  <c r="B407" s="1"/>
  <c r="B385"/>
  <c r="B383"/>
  <c r="B382"/>
  <c r="B380"/>
  <c r="B378"/>
  <c r="B377"/>
  <c r="B370"/>
  <c r="B368"/>
  <c r="B366"/>
  <c r="B365"/>
  <c r="B362"/>
  <c r="B360"/>
  <c r="B358"/>
  <c r="B357"/>
  <c r="B355"/>
  <c r="B353"/>
  <c r="B352"/>
  <c r="B374" s="1"/>
  <c r="B345"/>
  <c r="B338"/>
  <c r="B336"/>
  <c r="B329"/>
  <c r="B324"/>
  <c r="B319"/>
  <c r="B311"/>
  <c r="B310"/>
  <c r="B347" s="1"/>
  <c r="B303"/>
  <c r="B294"/>
  <c r="B289"/>
  <c r="B286"/>
  <c r="B285"/>
  <c r="B278"/>
  <c r="B261"/>
  <c r="B247"/>
  <c r="B246"/>
  <c r="B238"/>
  <c r="B236"/>
  <c r="B231"/>
  <c r="B224"/>
  <c r="B223"/>
  <c r="B218"/>
  <c r="B214"/>
  <c r="B213"/>
  <c r="B201"/>
  <c r="B191"/>
  <c r="B175"/>
  <c r="B170"/>
  <c r="B159"/>
  <c r="B154"/>
  <c r="B149"/>
  <c r="B145"/>
  <c r="B136"/>
  <c r="B125"/>
  <c r="B124"/>
  <c r="B105"/>
  <c r="B100"/>
  <c r="B99"/>
  <c r="B94"/>
  <c r="B91"/>
  <c r="B89"/>
  <c r="B87"/>
  <c r="B85"/>
  <c r="B83"/>
  <c r="B82"/>
  <c r="B96" s="1"/>
  <c r="B349" s="1"/>
  <c r="B409" s="1"/>
  <c r="B418" s="1"/>
  <c r="B74"/>
  <c r="B72"/>
  <c r="B65"/>
  <c r="B63"/>
  <c r="B48"/>
  <c r="B44"/>
  <c r="B43"/>
  <c r="B40"/>
  <c r="B38"/>
  <c r="B36"/>
  <c r="B35"/>
  <c r="B31"/>
  <c r="B17"/>
  <c r="B15"/>
  <c r="B9"/>
  <c r="B8"/>
</calcChain>
</file>

<file path=xl/sharedStrings.xml><?xml version="1.0" encoding="utf-8"?>
<sst xmlns="http://schemas.openxmlformats.org/spreadsheetml/2006/main" count="412" uniqueCount="410">
  <si>
    <t>CONTO ECONOMICO</t>
  </si>
  <si>
    <t>PREVENTIVO 2015</t>
  </si>
  <si>
    <t>PREVENTIVO 2016</t>
  </si>
  <si>
    <t>PREVENTIVO 2017</t>
  </si>
  <si>
    <t>A) Valore della produzione</t>
  </si>
  <si>
    <t xml:space="preserve">  1) Ricavi da attività per servizi alla persona</t>
  </si>
  <si>
    <t>a)       rette</t>
  </si>
  <si>
    <t>30010101 RETTE ALBERGHIERE RESIDENZIALI</t>
  </si>
  <si>
    <t>30010102 RETTE ALBERGHIERE SEMIRESIDENZIALI</t>
  </si>
  <si>
    <t>30010103 RETTE PER APPARTAMENTI PROTETTI</t>
  </si>
  <si>
    <t>30010104 RETTE DISAGIO ADULTO</t>
  </si>
  <si>
    <t>30010188 ALTRE RETTE E PROVENTI SOCIO SANITARI</t>
  </si>
  <si>
    <t>b)       oneri a rilievo sanitario</t>
  </si>
  <si>
    <t xml:space="preserve">30010201 RIMBORSO ONERI A RILIEVO SANITARIO </t>
  </si>
  <si>
    <t>c)       concorsi rimborsi e recuperi da attività per servizi alla persona</t>
  </si>
  <si>
    <t>30010301 RIMBORSI SPESE SANITARIE (COMPRESO ONERI PERSONALE SANITARIO)</t>
  </si>
  <si>
    <t>30010303 RIMBORSO FARMACI</t>
  </si>
  <si>
    <t>30010304 RIMBORSI PER CENTRI DIURNI SEDI COMUNALI</t>
  </si>
  <si>
    <t>30010305 RIMBORSI PER STRUTTURE RESIDENZIALI IN SEDI COMUNALI</t>
  </si>
  <si>
    <t>30010306 SERVIZIO PER LA CONTINUITA' ASSISTENZIALE NELLE DIMISSIONI PROTETTE</t>
  </si>
  <si>
    <t>30010307 SERVIZI FORMATIVI PER LA DOMICILIARITA'</t>
  </si>
  <si>
    <t>30010308 SERVIZI DI ASSISTENZA DOMICILIARE</t>
  </si>
  <si>
    <t>30010309 SERVIZI PER LA PROMOZIONE DELLA DOMICILIARITA'</t>
  </si>
  <si>
    <t>30010310 RIMBORSI SERVIZIO MINORI</t>
  </si>
  <si>
    <t>30010311 RIMBORSI SERVIZIO NUOVE POVERTÁ</t>
  </si>
  <si>
    <t>30010312 RIMBORSI SERVIZIO DISAGIO ADULTO</t>
  </si>
  <si>
    <t>30010313 RIMBORSI SERVIZIO IMMIGRATI</t>
  </si>
  <si>
    <t>30010388 ALTRI RIMBORSI SOCIO-SANITARI</t>
  </si>
  <si>
    <t>d)       altri ricavi</t>
  </si>
  <si>
    <t>30010401 TRASFERIMENTI DA ENTI PUBBLICI PER PROGETTI VINCOLATI</t>
  </si>
  <si>
    <t>30010488 ALTRI RIMBORSI</t>
  </si>
  <si>
    <t>30010499 RIBASSI, ABBUONI E SCONTI ATTIVI</t>
  </si>
  <si>
    <t xml:space="preserve">  2) Costi capitalizzati</t>
  </si>
  <si>
    <t>a)       incrementi di immobilizzazioni per lavori interni</t>
  </si>
  <si>
    <t>30020101 INCREMENTI DI IMMOBILIZZAZIONI PER LAVORI INTERNI</t>
  </si>
  <si>
    <t>b)       quota per utilizzo contributi in conto capitale e donazioni vincolate ad investimenti</t>
  </si>
  <si>
    <t>30020201 QUOTA PER UTILIZZO CONTRIBUTI E DONAZIONI IN C/CAPITALE (STERILIZZAZIONE QUOTE AMMORTAMENTO)</t>
  </si>
  <si>
    <t xml:space="preserve">  3) Variazione delle rimanenze di attività in corso</t>
  </si>
  <si>
    <t>30030101 RIMANENZE ATTIVITÀ INIZIALI</t>
  </si>
  <si>
    <t>30030201 RIMANENZE ATTIVITÀ FINALI</t>
  </si>
  <si>
    <t xml:space="preserve">  4) Proventi e ricavi diversi</t>
  </si>
  <si>
    <t>a)       da utilizzo del patrimonio immobiliare</t>
  </si>
  <si>
    <t>30040101 FITTI ATTIVI DA FONDI E TERRENI</t>
  </si>
  <si>
    <t>30040102 FITTI ATTIVI DA FABBRICATI URBANI</t>
  </si>
  <si>
    <t>30040103 ALTRI FITTI ATTIVI ISTITUZIONALI</t>
  </si>
  <si>
    <t>b)       concorsi rimborsi e recuperi per attività diverse</t>
  </si>
  <si>
    <t>30040201 CESSIONE DI BENI NON PLURIENNALI</t>
  </si>
  <si>
    <t>30040202 RIMBORSO SPESE CONDOMINIALI DA CONDUTTORE</t>
  </si>
  <si>
    <t>30040203 RIMBORSO SPESE LAVORI</t>
  </si>
  <si>
    <t>30040204 RIMBORSO SPESE DI VENDITA E PUBBLICAZIONE BANDI</t>
  </si>
  <si>
    <t>30040205 RIMBORSI INAIL</t>
  </si>
  <si>
    <t>30040206 RIMBORSO COSTI ASSICURATIVI PER COLPA GRAVE</t>
  </si>
  <si>
    <t>30040207 TASSE DI CONCORSO</t>
  </si>
  <si>
    <t>30040208 ALTRI RIMBORSI PERSONALE DIPENDENTE</t>
  </si>
  <si>
    <t>30040209 VITALIZI E LEGATI</t>
  </si>
  <si>
    <t>30040210 RIMBORSI ASSICURATIVI</t>
  </si>
  <si>
    <t>30040211 RIMBORSI SPESE DA CONDUTTORI REGISTRAZIONE CONTRATTI</t>
  </si>
  <si>
    <t>30040212 RIMBORSO CONTRIBUTO FOTOVOLTAICO</t>
  </si>
  <si>
    <t>30040288 ALTRI RIMBORSI</t>
  </si>
  <si>
    <t>30040299 ARROTONDAMENTI ATTIVI</t>
  </si>
  <si>
    <t>c)       plusvalenze ordinarie</t>
  </si>
  <si>
    <t>30040301 PLUSVALENZE ORDINARIE</t>
  </si>
  <si>
    <t>d)       sopravvenienze attive ed insussistenze del passivo ordinarie</t>
  </si>
  <si>
    <t>30040401 SOPRAVVENIENZE ATTIVE ORDINARIE ATTIVITÀ SOCIO-SANITARIA</t>
  </si>
  <si>
    <t>30040402 SOPRAVVENIENZE ATTIVE ORDINARIE ALTRE ATTIVITÀ</t>
  </si>
  <si>
    <t>30040403 SOPRAVVENIENZE ATTIVE ORDINARIE PERSONALE DIPENDENTE</t>
  </si>
  <si>
    <t>30040404 INSUSSISTENZE DEL PASSIVO ORDINARIE ATTIVITÀ SOCIO-SANITARIA</t>
  </si>
  <si>
    <t>30040405 INSUSSISTENZE DEL PASSIVO ORDINARIE ALTRE ATTIVITÀ</t>
  </si>
  <si>
    <t>30040406 INSUSSISTENZE DEL PASSIVO ORDINARIE PERSONALE DIPENDENTE</t>
  </si>
  <si>
    <t>e)       altri ricavi istituzionali</t>
  </si>
  <si>
    <t>30040588 ALTRI RICAVI ISTITUZIONALI</t>
  </si>
  <si>
    <t>f)         ricavi da attività commerciale</t>
  </si>
  <si>
    <t>30040601 RICAVI PER ATTIVITÀ DI MENSA</t>
  </si>
  <si>
    <t>30040602 RICAVI DA SPONSORIZZAZIONI</t>
  </si>
  <si>
    <t>30040603 FITTI ATTIVI E CONCESSIONI (ASSOGGETTATI AD IVA)</t>
  </si>
  <si>
    <t>30040604 CONSULENZE IN CONVENZIONE</t>
  </si>
  <si>
    <t>30040605 PROVENTI DA ATTIVITA' AGRICOLE</t>
  </si>
  <si>
    <t>30040606 RICAVI DA FOTOVOLTAICO</t>
  </si>
  <si>
    <t>30040688 RICAVI DA SERVIZI DIVERSI NON ISTITUZIONALI</t>
  </si>
  <si>
    <t xml:space="preserve">   5) Contributi in conto esercizio</t>
  </si>
  <si>
    <t>a)       contributi dalla Regione</t>
  </si>
  <si>
    <t>30050101 CONTRIBUTI DALLA REGIONE EMILIA-ROMAGNA</t>
  </si>
  <si>
    <t>b)       contributi dalla Provincia</t>
  </si>
  <si>
    <t>30050201 CONTRIBUTI DALLA PROVINCIA DI BOLOGNA</t>
  </si>
  <si>
    <t>c)       contributi dai Comuni dell’ambito distrettuale</t>
  </si>
  <si>
    <t>30050301 CONTRIBUTI DAI COMUNI DELL'AMBITO DISTRETTUALE</t>
  </si>
  <si>
    <t>d)       contributi dall’Azienda Sanitaria</t>
  </si>
  <si>
    <t>30050401 CONTRIBUTI DALL'AZIENDA SANITARIA DI BOLOGNA</t>
  </si>
  <si>
    <t>e)       contributi dallo Stato e da altri Enti pubblici</t>
  </si>
  <si>
    <t>30050501 CONTRIBUTI DALLO STATO E DA ALTRI ENTI PUBBLICI</t>
  </si>
  <si>
    <t>30050502 CONTRIBUTI PER ATTIVITÀ AGRICOLA</t>
  </si>
  <si>
    <t>f)         altri contributi da privati</t>
  </si>
  <si>
    <t>30050601 ALTRI CONTRIBUTI DA PRIVATI</t>
  </si>
  <si>
    <t>TOTALE A)</t>
  </si>
  <si>
    <t>B) Costi della produzione</t>
  </si>
  <si>
    <t xml:space="preserve">  6) Acquisti beni:      </t>
  </si>
  <si>
    <t>a) beni socio sanitari</t>
  </si>
  <si>
    <t>40060101 FARMACI</t>
  </si>
  <si>
    <t>40060102 PRESIDI PER INCONTINENZA</t>
  </si>
  <si>
    <t>40060103 ALTRI PRESIDI SANITARI (OSSIGENO, GUANTI MATERIALE PER MEDICAZIONE)</t>
  </si>
  <si>
    <t>40060188 ALTRI BENI SOCIO SANITARI</t>
  </si>
  <si>
    <t>b) beni tecnico-economali</t>
  </si>
  <si>
    <t>40060201 GENERI ALIMENTARI</t>
  </si>
  <si>
    <t>40060202 MATERIALI PULIZIE E CONVIVENZA</t>
  </si>
  <si>
    <t>40060203 PRODOTTI PER L'IGIENE PERSONALE</t>
  </si>
  <si>
    <t xml:space="preserve">40060204 ARTICOLI PER MANUTENZIONE </t>
  </si>
  <si>
    <t>40060205 CANCELLERIA, STAMPATI E MATERIALE DI CONSUMO HARDWARE</t>
  </si>
  <si>
    <t>40060206 ABBONAMENTI, RIVISTE E LIBRI</t>
  </si>
  <si>
    <t>40060207 PIANTE FIORI ED ORNAMENTI</t>
  </si>
  <si>
    <t>40060208 DONI, ARTICOLI PER OSPITI E MATERIALE PER ANIMAZIONE</t>
  </si>
  <si>
    <t>40060209 VESTIARIO PERSONALE DIPENDENTE</t>
  </si>
  <si>
    <t>40060210 VESTIARIO OSPITI</t>
  </si>
  <si>
    <t>40060211 CARBURANTI E LUBRIFICANTI (ESERCIZIO AUTOMEZZI)</t>
  </si>
  <si>
    <t xml:space="preserve">40060212 MATERIALE A PERDERE PER REPARTI </t>
  </si>
  <si>
    <t>40060213 MATERIALE DI GUARDAROBA (COPERTE, TELERIE E MATERASSI)</t>
  </si>
  <si>
    <t>40060214 BENI PER L'ACCOGLIENZA (coperte, materassi, sacchi a pelo, etc.)</t>
  </si>
  <si>
    <t>40060288 ALTRI BENI TECNICO - ECONOMALI</t>
  </si>
  <si>
    <t>40060290 MATERIE PRIME ATTIVITÀ AGRICOLA</t>
  </si>
  <si>
    <t>40060291 MATERIALE DI CONSUMO ATTIVITÀ AGRICOLA</t>
  </si>
  <si>
    <t>40060292 CARBURANTI E LUBRIFICANTI ATTIVITÀ AGRICOLA (ESERCIZIO AUTOMEZZI)</t>
  </si>
  <si>
    <t xml:space="preserve">  7) Acquisti di servizi</t>
  </si>
  <si>
    <t xml:space="preserve">a)       per la gestione dell’attività socio sanitaria e socio assistenziale </t>
  </si>
  <si>
    <t xml:space="preserve">40070101 APPALTO GESTIONE ATTIVITÀ SOCIO ASSISTENZIALE </t>
  </si>
  <si>
    <t>40070102 APPALTO GESTIONE ATTIVITÀ SOCIO SANITARIA</t>
  </si>
  <si>
    <t>40070103 APPALTO GESTIONE ATTIVITÀ SERVIZIO DISAGIO ADULTO</t>
  </si>
  <si>
    <t>40070104 APPALTO GESTIONE ATTIVITA' SERVIZIO IMMIGRATI</t>
  </si>
  <si>
    <t>40070105 APPALTO GESTIONE ATTIVITA' NUOVE POVERTA'</t>
  </si>
  <si>
    <t>40070106 APPALTO GESTIONE ATTIVITA' DOMICILIARE</t>
  </si>
  <si>
    <t>40070107 APPALTO GESTIONE CENTRI DIURNI</t>
  </si>
  <si>
    <t>40070108 APPALTO SERVIZI FORMATIVI PER FAVORIRE LA DOMICILIARITÀ</t>
  </si>
  <si>
    <t>40070109 INTERVENTI SOCIO - EDUCATIVI AI MINORI</t>
  </si>
  <si>
    <t>40070111 APPALTO SERVIZI ALL'INFANZIA</t>
  </si>
  <si>
    <t>b)       servizi esternalizzati</t>
  </si>
  <si>
    <t>40070201 SERVIZIO SMALTIMENTO RIFIUTI</t>
  </si>
  <si>
    <t>40070202 SERVIZIO LAVANOLO</t>
  </si>
  <si>
    <t>40070203 SERVIZIO DISINFESTAZIONE ED IGIENIZZAZIONE</t>
  </si>
  <si>
    <t>40070204 SERVIZIO DI MENSA</t>
  </si>
  <si>
    <t>40070205 SERVIZIO DI VIGILANZA</t>
  </si>
  <si>
    <t>40070206 SERVICE PAGHE</t>
  </si>
  <si>
    <t>40070288 ALTRI SERVIZI APPALTATI</t>
  </si>
  <si>
    <t>40070290 APPALTO LAVORAZIONE TERRENI</t>
  </si>
  <si>
    <t>c)       trasporti</t>
  </si>
  <si>
    <t>40070301 SPESE DI TRASPORTO UTENTI</t>
  </si>
  <si>
    <t>40070388 ALTRE SPESE DI TRASPORTO</t>
  </si>
  <si>
    <t>40070390 SPESE DI TRASPORTO ATTIVITÁ AGRICOLA</t>
  </si>
  <si>
    <t>d)       consulenze socio sanitarie e socio assistenziali</t>
  </si>
  <si>
    <t>40070401 CONSULENZE SOCIO-ASSISTENZIALI (psicologo)</t>
  </si>
  <si>
    <t>40070402 CONSULENZE SANITARIE INFERMIERISTICHE</t>
  </si>
  <si>
    <t>40070403 CONSULENZE MEDICHE</t>
  </si>
  <si>
    <t>40070488 ALTRE CONSULENZE SOCIO-SANITARIE (PODOLOGO, PARRUCCHIERE)</t>
  </si>
  <si>
    <t>e)       altre consulenze</t>
  </si>
  <si>
    <t>40070501 CONSULENZE AMMINISTRATIVE</t>
  </si>
  <si>
    <t>40070502 CONSULENZE TECNICHE</t>
  </si>
  <si>
    <t>40070503 CONSULENZE LEGALI (PARERI E ASSISTENZA)</t>
  </si>
  <si>
    <t>40070504 CONSULENZE INFORMATICHE</t>
  </si>
  <si>
    <t>f)         lavoro interinale ed altre forme di collaborazione</t>
  </si>
  <si>
    <t>40070601 COLLABORAZIONI SOCIO -ASSISTENZIALI (psicologo, ADB e assistenti sociali)</t>
  </si>
  <si>
    <t>40070602 COLLABORAZIONI SANITARIE (INFERMIERI E TERAPISTI)</t>
  </si>
  <si>
    <t>40070603 COLLABORAZIONI SOCIO - EDUCATIVE</t>
  </si>
  <si>
    <t>40070604 COLLABORAZIONI AMMINISTRATIVE</t>
  </si>
  <si>
    <t>40070605 COLLABORAZIONI TECNICHE</t>
  </si>
  <si>
    <t>40070606 COLLABORAZIONI LEGALI</t>
  </si>
  <si>
    <t>40070607 COLLABORAZIONI INFORMATICHE</t>
  </si>
  <si>
    <t>40070608 BORSE DI STUDIO/VOUCHER</t>
  </si>
  <si>
    <t>40070609 ALTRE COLLABORAZIONI SOCIO-ASSISTENZIALI (PARRUCCHIERE E PODOLOGO)</t>
  </si>
  <si>
    <t>40070610 ALTRE COLLABORAZIONI</t>
  </si>
  <si>
    <t>g)       utenze</t>
  </si>
  <si>
    <t>40070701 SPESE TELEFONICHE ED INTERNET</t>
  </si>
  <si>
    <t>40070702 ENERGIA ELETTRICA</t>
  </si>
  <si>
    <t>40070703 GAS E RISCALDAMENTO</t>
  </si>
  <si>
    <t>40070704 ACQUA</t>
  </si>
  <si>
    <t>h)       manutenzioni e riparazioni ordinarie e cicliche</t>
  </si>
  <si>
    <t>40070801 MANUTENZIONI E RIPARAZIONI FABBRICATI ISTITUZIONALI</t>
  </si>
  <si>
    <t>40070802 MANUTENZIONI E RIPARAZIONI FABBRICATI URBANI</t>
  </si>
  <si>
    <t>40070803 MANUTENZIONI E RIPARAZIONI TERRENI</t>
  </si>
  <si>
    <t>40070804 CANONI MANUTENZIONE IMPIANTI E MACCHINARI</t>
  </si>
  <si>
    <t>40070805 CANONI MANUTENZIONE HARDWARE SOFTWARE E MACCHINE D'UFFICIO</t>
  </si>
  <si>
    <t>40070806 CANONI MANUTENZIONE BENI E ATTREZZATURE PER ATTIVITÁ SOCIO EDUCATIVE E SANITARIE</t>
  </si>
  <si>
    <t>40070807 MANUTENZIONI E RIPARAZIONI BENI E ATREZZATURE SOCIO EDUCATIVE SANITARIE</t>
  </si>
  <si>
    <t>40070808 CANONI MANUTENZIONE BENI E ATTREZZATURE TECNICO ECONOMALI</t>
  </si>
  <si>
    <t>40070809 MANUTENZIONE E RIPARAZIONI AUTOMEZZI</t>
  </si>
  <si>
    <t>40070810 MANUTENZIONI SU BENI DI TERZI</t>
  </si>
  <si>
    <t>40070811 MANUTENZIONI VERDE</t>
  </si>
  <si>
    <t>40070812 MANUTENZIONI E RIPARAZIONI ATTIVITÀ AGRICOLA (per mobili e immobili)</t>
  </si>
  <si>
    <t>40070813 CANONI MANUTENZIONI E RIPARAZIONI FABBRICATI ISTITUZIONALI</t>
  </si>
  <si>
    <t>40070814 MANUTENZIONE IMPIANTI E MACCHINARI</t>
  </si>
  <si>
    <t>40070888 ALTRE MANUTENZIONI E RIPARAZIONI</t>
  </si>
  <si>
    <t>i)         costi per organi Istituzionali</t>
  </si>
  <si>
    <t>40070901 COMPENSI, ONERI E COSTI PER AMMINISTRATORE UNICO</t>
  </si>
  <si>
    <t>40070902 COMPENSI, ONERI E COSTI PER COLLEGIO DEI REVISORI</t>
  </si>
  <si>
    <t>j)         assicurazioni</t>
  </si>
  <si>
    <t>40071001 ASSICURAZIONE PER LA RESPONSABILITÀ CIVILE (RCT E RCO)</t>
  </si>
  <si>
    <t>40071002 ASSICURAZIONE INCENDI E ALL RISK BENI MOBILI E IMMOBILI</t>
  </si>
  <si>
    <t>40071003 ASSICURAZIONE RC AUTOMEZZI E CASKO AUTO DIPENDENTI</t>
  </si>
  <si>
    <t>40071004 POLIZZA INFORTUNI PER NON DIPENDENTI</t>
  </si>
  <si>
    <t>40071005 TUTELA GIUDIZIARIA</t>
  </si>
  <si>
    <t>40071006 ASSICURAZIONE PER RC PATRIMONIALE</t>
  </si>
  <si>
    <t>k)       altri</t>
  </si>
  <si>
    <t>40071101 MANIFESTAZIONI ED ANIMAZIONI PER OSPITI</t>
  </si>
  <si>
    <t>40071102 SPESE FUNERARIE OSPITI</t>
  </si>
  <si>
    <t>40071103 COSTI DI PUBBLICITÀ PER PROMOZIONE ATTIVITÀ</t>
  </si>
  <si>
    <t>40071104 COSTI DI PUBBLICITÀ PER PUBBLICAZIONE BANDI ANNUALI</t>
  </si>
  <si>
    <t>40071105 ASSISTENZA RELIGIOSA</t>
  </si>
  <si>
    <t>40071106 PRESTAZIONI EXTRA PER VITALIZI E LEGATI (FIORI E LUCI VOTIVE)</t>
  </si>
  <si>
    <t>40071107 ALTRI SUSSIDI E BORSE LAVORO</t>
  </si>
  <si>
    <t>40071108 FORMAZIONE E AGGIONAMENTO PERSONALE NON DIPENDENTE</t>
  </si>
  <si>
    <t>40071109 PUBBLICAZIONI</t>
  </si>
  <si>
    <t>40071110 SERVIZIO DI PRIMO INTERVENTO PER L'ACCOGLIENZA (pernottamenti,pasti, trasporti)</t>
  </si>
  <si>
    <t>40071188 ALTRI SERVIZI</t>
  </si>
  <si>
    <t xml:space="preserve">  8)  Godimento di beni di terzi</t>
  </si>
  <si>
    <t>a)       affitti</t>
  </si>
  <si>
    <t>40080101 FITTI PASSIVI</t>
  </si>
  <si>
    <t>40080102 CONCESSIONI D'USO</t>
  </si>
  <si>
    <t>40080190 STOCCAGGIO PRODOTTI AGRICOLI</t>
  </si>
  <si>
    <t>b)       canoni di locazione finanziaria</t>
  </si>
  <si>
    <t>40080201 CANONI DI LOCAZIONE FINANZIARIA</t>
  </si>
  <si>
    <t>c)       service</t>
  </si>
  <si>
    <t>40080301 SERVICE</t>
  </si>
  <si>
    <t>40080302 NOLEGGI</t>
  </si>
  <si>
    <t xml:space="preserve">  9) Per il personale</t>
  </si>
  <si>
    <t>a)       salari e stipendi</t>
  </si>
  <si>
    <t>40090101 COMPETENZE FISSE PERSONALE DIPENDENTE</t>
  </si>
  <si>
    <t>40090102 COMPETENZE PER LAVORO STRAORDINARIO</t>
  </si>
  <si>
    <t>40090103 ALTRE COMPETENZE PER INCENTIVAZIONEALLA PRODUTTIVITA'</t>
  </si>
  <si>
    <t>40090104 ALTRE COMPETENZE</t>
  </si>
  <si>
    <t>40090130 VARIAZIONE FONDI PERSONALE DIPENDENTE (FERIE E RECUPERO ORE)</t>
  </si>
  <si>
    <t>40090150 RIMBORSO COMPETENZE PERSONALE IN COMANDO E PRESTATO</t>
  </si>
  <si>
    <t>b)       oneri sociali</t>
  </si>
  <si>
    <t>40090201 ONERI SU COMPETENZE PERSONALE DIPENDENTE</t>
  </si>
  <si>
    <t>40090202 INAIL</t>
  </si>
  <si>
    <t>40090230 ONERI SU VARIAZIONE FONDI PERSONALE DIPENDENTE</t>
  </si>
  <si>
    <t>40090250 RIMBORSO ONERI SOCIALI PERSONALE IN COMANDO E PRESTATO</t>
  </si>
  <si>
    <t>c)       trattamento di fine rapporto</t>
  </si>
  <si>
    <t>40090301 TRATTAMENTO DI FINE RAPPORTO</t>
  </si>
  <si>
    <t>d)       altri costi</t>
  </si>
  <si>
    <t>40090401 COSTI PER LA FORMAZIONE E AGGIORNAMENTO</t>
  </si>
  <si>
    <t>40090402 INDENNITÀ SOSTITUTIVA DI VESTIARIO E CALZATURE</t>
  </si>
  <si>
    <t>40090403 SPESE SANITARIE PER IL PERSONALE DIPENDENTE</t>
  </si>
  <si>
    <t>40090404 SPESE COMMISSIONI GIUDICATRICI E ALTRE SPESE CONCORSI</t>
  </si>
  <si>
    <t>40090405 RIMBORSI SPESE TRASFERTE (non per aggiornamento)</t>
  </si>
  <si>
    <t>40090406 BUONI PASTO E MENSA</t>
  </si>
  <si>
    <t>40090488 ALTRI COSTI PERSONALE DIPENDENTE</t>
  </si>
  <si>
    <t xml:space="preserve"> 10) Ammortamenti e svalutazioni</t>
  </si>
  <si>
    <t>a)   ammortamenti delle immobilizzazioni immateriali</t>
  </si>
  <si>
    <t>40100111 AMMORTAMENTO COSTI DI IMPIANTO E DI AMPLIAMENTO</t>
  </si>
  <si>
    <t>40100121 AMMORTAMENTO COSTI DI RICERCA, DI SVILUPPO</t>
  </si>
  <si>
    <t>40100122 AMMORTAMENTO COSTI DI PUBBLICITÀ</t>
  </si>
  <si>
    <t>40100131 AMMORTAMENTO SOFTWARE E ALTRI DIRITTI DI UTILIZZAZIONE DELLE OPERE D'INGEGNO</t>
  </si>
  <si>
    <t>40100132 AMMORTAMENTO BREVETTI</t>
  </si>
  <si>
    <t>40100141 AMMORTAMENTO CONCESSIONI, LICENZE, MARCHI E DIRITTI SIMILI</t>
  </si>
  <si>
    <t>40100151 AMMORTAMENTO MIGLIORIE SU STRUTTURA MARGHERITA</t>
  </si>
  <si>
    <t>40100152 AMMORTAMENTO MIGLIORIE SU STRUTTURA MADRE TERESA</t>
  </si>
  <si>
    <t>40100153 AMMORTAMENTO MIGLIORIE SU BENI DI TERZI</t>
  </si>
  <si>
    <t>40100171 AMMORTAMENTO COSTO PUBBLICAZIONI BANDI PLURIENNALI</t>
  </si>
  <si>
    <t>40100172 AMMORTAMENTO FORMAZIONE E CONSULENZE PLURIENNALI</t>
  </si>
  <si>
    <t>40100178 AMMORTAMENTO ONERI PLURIENNALI SU MUTUO</t>
  </si>
  <si>
    <t>40100179 AMMORTAMENTO ALTRE IMMOBILIZZAZIONI IMMATERIALI</t>
  </si>
  <si>
    <t>b)   ammortamenti delle immobilizzazioni materiali</t>
  </si>
  <si>
    <t>40100203 AMMORTAMENTO FABBRICATI DEL PATRIMONIO INDISPONIBILE</t>
  </si>
  <si>
    <t>40100204 AMMORTAMENTO FABBRICATI DEL PATRIMONIO DISPONIBILE</t>
  </si>
  <si>
    <t>40100205 AMMORTAMENTO FABBRICATI DI PREGIO ARTISTICO DEL PATRIMONIO INDISPONIBILE</t>
  </si>
  <si>
    <t>40100206 AMMORTAMENTO FABBRICATI DI PREGIO ARTISTICO DEL PATRIMONIO DISPONIBILE</t>
  </si>
  <si>
    <t xml:space="preserve">40100207 AMMORTAMENTO IMPIANTI, MACCHINARI </t>
  </si>
  <si>
    <t>40100208 AMMORTAMENTO ATTREZZATURE SOCIO-ASSISTENZIALI E SANITARIE</t>
  </si>
  <si>
    <t>40100209 AMMORTAMENTO MOBILI E ARREDI</t>
  </si>
  <si>
    <t>40100211 AMMORTAMENTO MACCHINE D'UFFICIO ELETTROMECCANICHE ED ELETTRONICHE, COMPUTERS ED ALTRI STRUMENTI ELETTRONICI ED INFORMATICI</t>
  </si>
  <si>
    <t xml:space="preserve">40100212 AMMORTAMENTO AUTOMEZZI </t>
  </si>
  <si>
    <t>40100213 AMMORTAMENTO ALTRI BENI MATERIALI TECNICO-ECONOMALI</t>
  </si>
  <si>
    <t>40100214 AMMORTAMENTO MANUTENZIONI INCREMENTATIVE FABBRICATI AGRICOLI</t>
  </si>
  <si>
    <t>40100290 AMMORTAMENTO AUTOMEZZI PER ATTIVITA' AGRICOLA</t>
  </si>
  <si>
    <t>40100291 ATTREZZATURE PER ATTIVITA' AGRICOLA (ivi inclusi carrelli elevatori e mezzi di trasporto interni)</t>
  </si>
  <si>
    <t>40100292 AMMORTAMENTO MACCHINE AGRICOLE (compresi trattori)</t>
  </si>
  <si>
    <t>40100294 AMMORTAMENTO IMPIANTI E MACCHINARI ATTIVITA' AGRICOLA</t>
  </si>
  <si>
    <t>40100295 AMMORTAMENTO ALTRI BENI PER ATTIVITA' AGRICOLA</t>
  </si>
  <si>
    <t>c)   svalutazione delle immobilizzazioni</t>
  </si>
  <si>
    <t>40100301 SVALUTAZIONE DELLE IMMOBILIZZAZIONI IMMATERIALI</t>
  </si>
  <si>
    <t>40100302 SVALUTAZIONE DELLE IMMOBILIZZAZIONI MATERIALI</t>
  </si>
  <si>
    <t xml:space="preserve">40100303 SVALUTAZIONE CREDITI </t>
  </si>
  <si>
    <t>40100303 SVALUTAZIONE ALTRI TITOLI</t>
  </si>
  <si>
    <t>d)   svalutazione dei crediti compresi nell’attivo circolante e delle disponibilità liquide</t>
  </si>
  <si>
    <t>40100401 SVALUTAZIONE DEI CREDITI COMPRESI NELL'ATTIVO CIRCOLANTE</t>
  </si>
  <si>
    <t xml:space="preserve"> 11)  Variazione delle rimanenze di materie prime e di beni di consumo</t>
  </si>
  <si>
    <t>a)    variazione delle rimanenze di materie prime e dei beni di consumo socio-sanitari</t>
  </si>
  <si>
    <t>40110101 RIMANENZE INIZIALI DI PRODOTTI SOCIO SANITARI</t>
  </si>
  <si>
    <t>40110102 RIMANENZE FINALI DI PRODOTTI SOCIO SANITARI</t>
  </si>
  <si>
    <t>b)    variazione delle rimanenze di materie prime e di beni di consumo tecnico- economali</t>
  </si>
  <si>
    <t>40110201 RIMANENZE INIZIALI DI PRODOTTI NON SANITARI</t>
  </si>
  <si>
    <t>40110202 RIMANENZE FINALI DI PRODOTTI NON SANITARI</t>
  </si>
  <si>
    <t>40110290 RIMANENZE INIZIALI AGRICOLE</t>
  </si>
  <si>
    <t>40110291 RIMANENZE FINALI AGRICOLE</t>
  </si>
  <si>
    <t xml:space="preserve"> 12)  Accantonamenti ai fondi rischi</t>
  </si>
  <si>
    <t>40120111 ACCANTONAMENTI IMPOSTE PER ACCERTAMENTI IN ATTO O PRESUNTI</t>
  </si>
  <si>
    <t>40120121 ACCANTONAMENTI PER CONTROVERSIE LEGALI IN CORSO O PRESUNTE</t>
  </si>
  <si>
    <t>40120122 ACCANTONAMENTI RISCHI NON COPERTI DA ASSICURAZIONI (COMPRESO FRANCHIGIE)</t>
  </si>
  <si>
    <t>40120123 ACCANTONAMENTI RISCHI SU CREDITI</t>
  </si>
  <si>
    <t>40120124 ACCANTONAMENTI PER LA CORRESPONSIONE DELL'EQUO INDENNIZZO</t>
  </si>
  <si>
    <t>40120125 ACCANTONAMENTO PRESTITI D'ONORE</t>
  </si>
  <si>
    <t>40120126 ACCANTONAMENTI PER GARANZIA MICROCREDITO PER LA CASA</t>
  </si>
  <si>
    <t>40120127 ACCANTONAMENTO PER GARANZIA MICROCREDITO ALLE INGIUNZIONI DI PAGAMENTO</t>
  </si>
  <si>
    <t xml:space="preserve"> 13)  Altri accantonamenti</t>
  </si>
  <si>
    <t>40130103 ACCANTONAMENTI ONERI A UTILITÀ RIPARTITA PERSONALE IN QUIESCENZA</t>
  </si>
  <si>
    <t>40130109 ACCANTONAMENTI SPESE LEGALI</t>
  </si>
  <si>
    <t>40130111 ACCANTONAMENTI MANUTENZIONI CICLICHE FABBRICATI ISTITUZIONALI</t>
  </si>
  <si>
    <t>40130112 ACCANTONAMENTI MANUTENZIONI CICLICHE FABBRICATI URBANI E FONDI</t>
  </si>
  <si>
    <t>40130113 ACCANTONAMENTI INTERESSI PASSIVI FORNITORI</t>
  </si>
  <si>
    <t>40130114 ACCANTONAMENTI MANUTENZIONI CICLICHE BENI MOBILI E ATTREZZATURE</t>
  </si>
  <si>
    <t xml:space="preserve"> 14)  Oneri diversi di gestione</t>
  </si>
  <si>
    <t>a)       costi amministrativi</t>
  </si>
  <si>
    <t>40140101 SPESE POSTALI E VALORI BOLLATI</t>
  </si>
  <si>
    <t>40140102 SPESE DI RAPPRESENTANZA</t>
  </si>
  <si>
    <t>40140103 SPESE CONDOMINIALI</t>
  </si>
  <si>
    <t>40140104 QUOTE ASSOCIATIVE (ISCRIZIONI)</t>
  </si>
  <si>
    <t>40140105 ONERI BANCARI E SPESE DI TESORERIA</t>
  </si>
  <si>
    <t>40140106 ABBONAMENTI A RIVISTE E LIBRI</t>
  </si>
  <si>
    <t>40140188 ALTRI COSTI AMMINISTRATIVI</t>
  </si>
  <si>
    <t>b)       imposte non sul reddito</t>
  </si>
  <si>
    <t>40140201 IMU</t>
  </si>
  <si>
    <t>40140203 IMPOSTA DI REGISTRO</t>
  </si>
  <si>
    <t>40140204 IMPOSTA DI BOLLO</t>
  </si>
  <si>
    <t>40140288 ALTRE IMPOSTE NON SUL REDDITO</t>
  </si>
  <si>
    <t>c)       tasse</t>
  </si>
  <si>
    <t>40140301 TASSA SMALTIMENTO RIFIUTI</t>
  </si>
  <si>
    <t>40140302 TASSA DI PROPRIETÀ AUTOMEZZI</t>
  </si>
  <si>
    <t>40140303 TRIBUTI A CONSORZI DI BONIFICA</t>
  </si>
  <si>
    <t>40140388 ALTRE TASSE</t>
  </si>
  <si>
    <t>d)       altri</t>
  </si>
  <si>
    <t>40140401 PERDITE SU CREDITI</t>
  </si>
  <si>
    <t>40140402 ARROTONDAMENTI RIBASSI E ABBUONI PASSIVI</t>
  </si>
  <si>
    <t>40140403 ALTRI ONERI DIVERSI DI GESTIONE</t>
  </si>
  <si>
    <t>40140404 SPESE LEGALI</t>
  </si>
  <si>
    <t>40140405 SANZIONI AMMINISTRATIVE,SANATORIE,MULTE</t>
  </si>
  <si>
    <t>40140406 SPESE PER ESECUZIONE SFRATTI</t>
  </si>
  <si>
    <t>e)       minusvalenze ordinarie</t>
  </si>
  <si>
    <t>40140501 MINUSVALENZE ORDINARIE</t>
  </si>
  <si>
    <t>f)         sopravvenienze passive ed insussistenze dell’attivo ordinarie</t>
  </si>
  <si>
    <t>40140601 SOPRAVVENIENZE PASSIVE ORDINARIE ATTIVITÀ SOCIO-SANITARIA</t>
  </si>
  <si>
    <t>40140602 SOPRAVVENIENZE PASSIVE ORDINARIE ALTRE ATTIVITÀ</t>
  </si>
  <si>
    <t>40140603 SOPRAVVENIENZE PASSIVE ORDINARIE PERSONALE DIPENDENTE</t>
  </si>
  <si>
    <t>40140604 INSUSSISTENZE DELL'ATTIVO ORDINARIE ATTIVITÀ SOCIO-SANITARIA</t>
  </si>
  <si>
    <t>40140605 INSUSSISTENZE DELL'ATTIVO ORDINARIE ALTRE ATTIVITÀ</t>
  </si>
  <si>
    <t>40140606 INSUSSISTENZE DELL'ATTIVO ORDINARIE PERSONALE DIPENDENTE</t>
  </si>
  <si>
    <t>g)       contributi erogati ad aziende non-profit</t>
  </si>
  <si>
    <t>40140701 CONTRIBUTI EROGATI DA ENTI AD AZIENDE NON-PROFIT</t>
  </si>
  <si>
    <t>TOTALE B)</t>
  </si>
  <si>
    <t>Differenza tra valore e costi della produzione (A - B)</t>
  </si>
  <si>
    <t>C) Proventi e oneri finanziari</t>
  </si>
  <si>
    <t xml:space="preserve"> 15)   Proventi da partecipazioni</t>
  </si>
  <si>
    <t>a)       in società partecipate</t>
  </si>
  <si>
    <t>50150101 PROVENTI DA PARTECIPAZIONI IN SOCIETÀ PARTECIPATE</t>
  </si>
  <si>
    <t>b)       da altri soggetti</t>
  </si>
  <si>
    <t>50150201 PROVENTI DA PARTECIPAZIONI DA ALTRI SOGGETTI</t>
  </si>
  <si>
    <t xml:space="preserve"> 16)  Altri proventi finanziari </t>
  </si>
  <si>
    <t>a)       interessi attivi su titoli dell’attivo circolante</t>
  </si>
  <si>
    <t>50160101 INTERESSI ATTIVI SU TITOLI DELL'ATTIVO CIRCOLANTE</t>
  </si>
  <si>
    <t>b)       interessi attivi bancari e postali</t>
  </si>
  <si>
    <t>50160201 INTERESSI ATTIVI BANCARI E POSTALI</t>
  </si>
  <si>
    <t xml:space="preserve">c)       proventi finanziari diversi </t>
  </si>
  <si>
    <t>50160301 INTERESSI ATTIVI DA CLIENTI</t>
  </si>
  <si>
    <t xml:space="preserve">50160302 ALTRI PROVENTI FINANZIARI </t>
  </si>
  <si>
    <t xml:space="preserve"> 17)  Interessi passivi ed altri oneri finanziari</t>
  </si>
  <si>
    <t>a)       su mutui</t>
  </si>
  <si>
    <t>50170101 INTERESSI PASSIVI SU MUTUI</t>
  </si>
  <si>
    <t xml:space="preserve">b)       bancari </t>
  </si>
  <si>
    <t xml:space="preserve">50170201 INTERESSI PASSIVI BANCARI </t>
  </si>
  <si>
    <t>c)       oneri finanziari diversi</t>
  </si>
  <si>
    <t>50170301 INTERESSI PASSIVI FORNITORI</t>
  </si>
  <si>
    <t>50170302 INTERESSI PASSIVI SU DEPOSITI CAUZIONALI</t>
  </si>
  <si>
    <t>50170388 ALTRI ONERI FINANZIARI</t>
  </si>
  <si>
    <t>TOTALE C)</t>
  </si>
  <si>
    <t>D) Rettifiche di valore di attività finanziarie</t>
  </si>
  <si>
    <t xml:space="preserve"> 18)  Rivalutazioni</t>
  </si>
  <si>
    <t>a)       di partecipazioni</t>
  </si>
  <si>
    <t>60180101 RIVALUTAZIONI DI PARTECIPAZIONI</t>
  </si>
  <si>
    <t>b)       di altri valori mobiliari</t>
  </si>
  <si>
    <t>60180201 RIVALUTAZIONI DI ALTRI VALORI MOBILIARI</t>
  </si>
  <si>
    <t xml:space="preserve"> 19)  Svalutazioni</t>
  </si>
  <si>
    <t>60190101 SVALUTAZIONI DI PARTECIPAZIONI</t>
  </si>
  <si>
    <t>60190201 SVALUTAZIONI DI ALTRI VALORI MOBILIARI</t>
  </si>
  <si>
    <t>TOTALE D)</t>
  </si>
  <si>
    <t>E) Proventi e oneri straordinari</t>
  </si>
  <si>
    <t xml:space="preserve"> 20)  Proventi da:</t>
  </si>
  <si>
    <t>a)       donazioni, lasciti ed erogazioni liberali</t>
  </si>
  <si>
    <t>70200101 DONAZIONI, LASCITI ED EROGAZIONI LIBERALI</t>
  </si>
  <si>
    <t xml:space="preserve">70200102 DONAZIONI DEDUCIBILI/DETRAIBILI ART.4 P7 DLGS 207/01 </t>
  </si>
  <si>
    <t>b)       plusvalenze straordinarie</t>
  </si>
  <si>
    <t>70200201 PLUSVALENZE STRAORDINARIE</t>
  </si>
  <si>
    <t>c)       sopravvenienze attive ed insussistenze del passivo straordinarie</t>
  </si>
  <si>
    <t>70200301 INSUSSISTENZE DEL PASSIVO (DEPOSITI L. 31/10/42 N° 1423)</t>
  </si>
  <si>
    <t>70200302 SOPRAVVENIENZE ATTIVE (DEPOSITI L. 31/10/42 N° 1423)</t>
  </si>
  <si>
    <t>70200381 ALTRE INSUSSISTENZE DEL PASSIVO STRAORDINARIE</t>
  </si>
  <si>
    <t>70200382 ALTRE SOPRAVVENIENZE ATTIVE STRAORDINARIE</t>
  </si>
  <si>
    <t xml:space="preserve"> 21)  Oneri da:</t>
  </si>
  <si>
    <t>a)       minusvalenze straordinarie</t>
  </si>
  <si>
    <t>70210101 MINUSVALENZE STRAORDINARIE</t>
  </si>
  <si>
    <t>b)       sopravvenienze passive ed insussistenze dell’attivo straordinarie</t>
  </si>
  <si>
    <t>70210201 SOPRAVVENIENZE PASSIVE STRAORDINARIE</t>
  </si>
  <si>
    <t>70210202 INSUSSISTENZE DELL'ATTIVO STRAORDINARIE</t>
  </si>
  <si>
    <t>TOTALE E)</t>
  </si>
  <si>
    <t>Risultato prima delle imposte (A+B+C+D+E)</t>
  </si>
  <si>
    <t>22) Imposte sul reddito</t>
  </si>
  <si>
    <t>a)       irap</t>
  </si>
  <si>
    <t>80220101 IRAP PERSONALE DIPENDENTE</t>
  </si>
  <si>
    <t>80220102 IRAP ALTRI</t>
  </si>
  <si>
    <t>b)       ires</t>
  </si>
  <si>
    <t>80220201 IRES</t>
  </si>
  <si>
    <t>23) Utile o (perdita) di esercizio</t>
  </si>
  <si>
    <t>ASP CITTÁ DI BOLOGNA</t>
  </si>
  <si>
    <t>BILANCIO PLURIENNALE DI PREVISIONE 2015-2017</t>
  </si>
  <si>
    <t>Conto Economico Preventivo</t>
  </si>
  <si>
    <t>Allegato B alla Deliberazione n. xx del /12/2014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</si>
</sst>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skerville Old Face"/>
      <family val="1"/>
    </font>
    <font>
      <b/>
      <sz val="11"/>
      <name val="Baskerville Old Face"/>
      <family val="1"/>
    </font>
    <font>
      <sz val="11"/>
      <name val="Baskerville Old Face"/>
      <family val="1"/>
    </font>
    <font>
      <b/>
      <i/>
      <sz val="11"/>
      <name val="Baskerville Old Face"/>
      <family val="1"/>
    </font>
    <font>
      <sz val="24"/>
      <name val="Baskerville Old Face"/>
      <family val="1"/>
    </font>
    <font>
      <sz val="11"/>
      <name val="Wingdings"/>
      <charset val="2"/>
    </font>
    <font>
      <i/>
      <sz val="26"/>
      <name val="Palatino Linotype"/>
      <family val="1"/>
    </font>
    <font>
      <sz val="26"/>
      <name val="Arial"/>
    </font>
    <font>
      <sz val="26"/>
      <name val="Baskerville Old Face"/>
      <family val="1"/>
    </font>
    <font>
      <i/>
      <sz val="14"/>
      <name val="Palatino Linotype"/>
      <family val="1"/>
    </font>
    <font>
      <sz val="14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/>
    </xf>
    <xf numFmtId="0" fontId="3" fillId="5" borderId="1" xfId="0" applyFont="1" applyFill="1" applyBorder="1" applyAlignment="1">
      <alignment vertical="center" wrapText="1"/>
    </xf>
    <xf numFmtId="164" fontId="3" fillId="5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74083</xdr:rowOff>
    </xdr:from>
    <xdr:to>
      <xdr:col>0</xdr:col>
      <xdr:colOff>609600</xdr:colOff>
      <xdr:row>3</xdr:row>
      <xdr:rowOff>123825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083"/>
          <a:ext cx="2990850" cy="621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74084</xdr:rowOff>
    </xdr:from>
    <xdr:to>
      <xdr:col>1</xdr:col>
      <xdr:colOff>19049</xdr:colOff>
      <xdr:row>3</xdr:row>
      <xdr:rowOff>105834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084"/>
          <a:ext cx="3600449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3</xdr:row>
      <xdr:rowOff>161925</xdr:rowOff>
    </xdr:from>
    <xdr:to>
      <xdr:col>7</xdr:col>
      <xdr:colOff>47625</xdr:colOff>
      <xdr:row>11</xdr:row>
      <xdr:rowOff>152400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733425"/>
          <a:ext cx="31432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8"/>
  <sheetViews>
    <sheetView tabSelected="1" workbookViewId="0">
      <selection activeCell="B396" sqref="B396"/>
    </sheetView>
  </sheetViews>
  <sheetFormatPr defaultRowHeight="15"/>
  <cols>
    <col min="1" max="1" width="53.7109375" style="2" customWidth="1"/>
    <col min="2" max="4" width="20" style="2" bestFit="1" customWidth="1"/>
    <col min="5" max="16384" width="9.140625" style="2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 ht="30">
      <c r="A5" s="3" t="s">
        <v>0</v>
      </c>
      <c r="B5" s="4" t="s">
        <v>1</v>
      </c>
      <c r="C5" s="4" t="s">
        <v>2</v>
      </c>
      <c r="D5" s="4" t="s">
        <v>3</v>
      </c>
    </row>
    <row r="6" spans="1:4">
      <c r="A6" s="5"/>
      <c r="B6" s="6"/>
      <c r="C6" s="6"/>
      <c r="D6" s="6"/>
    </row>
    <row r="7" spans="1:4">
      <c r="A7" s="7" t="s">
        <v>4</v>
      </c>
      <c r="B7" s="6"/>
      <c r="C7" s="6"/>
      <c r="D7" s="6"/>
    </row>
    <row r="8" spans="1:4">
      <c r="A8" s="8" t="s">
        <v>5</v>
      </c>
      <c r="B8" s="9">
        <f>+B9+B15+B17+B31</f>
        <v>40586949.010997221</v>
      </c>
      <c r="C8" s="9">
        <v>40586949.010997221</v>
      </c>
      <c r="D8" s="9">
        <v>40586949.010997221</v>
      </c>
    </row>
    <row r="9" spans="1:4">
      <c r="A9" s="10" t="s">
        <v>6</v>
      </c>
      <c r="B9" s="6">
        <f>SUM(B10:B14)</f>
        <v>10254915.022500001</v>
      </c>
      <c r="C9" s="6">
        <v>10254915.022500001</v>
      </c>
      <c r="D9" s="6">
        <v>10254915.022500001</v>
      </c>
    </row>
    <row r="10" spans="1:4">
      <c r="A10" s="10" t="s">
        <v>7</v>
      </c>
      <c r="B10" s="11">
        <v>8507828.8399999999</v>
      </c>
      <c r="C10" s="11">
        <v>8507828.8399999999</v>
      </c>
      <c r="D10" s="11">
        <v>8507828.8399999999</v>
      </c>
    </row>
    <row r="11" spans="1:4">
      <c r="A11" s="10" t="s">
        <v>8</v>
      </c>
      <c r="B11" s="11">
        <v>774734.46250000002</v>
      </c>
      <c r="C11" s="11">
        <v>774734.46250000002</v>
      </c>
      <c r="D11" s="11">
        <v>774734.46250000002</v>
      </c>
    </row>
    <row r="12" spans="1:4">
      <c r="A12" s="10" t="s">
        <v>9</v>
      </c>
      <c r="B12" s="11">
        <v>944016.72</v>
      </c>
      <c r="C12" s="11">
        <v>944016.72</v>
      </c>
      <c r="D12" s="11">
        <v>944016.72</v>
      </c>
    </row>
    <row r="13" spans="1:4">
      <c r="A13" s="10" t="s">
        <v>10</v>
      </c>
      <c r="B13" s="11">
        <v>28335</v>
      </c>
      <c r="C13" s="11">
        <v>28335</v>
      </c>
      <c r="D13" s="11">
        <v>28335</v>
      </c>
    </row>
    <row r="14" spans="1:4" ht="30">
      <c r="A14" s="10" t="s">
        <v>11</v>
      </c>
      <c r="B14" s="11">
        <v>0</v>
      </c>
      <c r="C14" s="11">
        <v>0</v>
      </c>
      <c r="D14" s="11">
        <v>0</v>
      </c>
    </row>
    <row r="15" spans="1:4">
      <c r="A15" s="10" t="s">
        <v>12</v>
      </c>
      <c r="B15" s="6">
        <f>+B16</f>
        <v>6498421.0524972202</v>
      </c>
      <c r="C15" s="6">
        <v>6498421.0524972202</v>
      </c>
      <c r="D15" s="6">
        <v>6498421.0524972202</v>
      </c>
    </row>
    <row r="16" spans="1:4">
      <c r="A16" s="10" t="s">
        <v>13</v>
      </c>
      <c r="B16" s="11">
        <v>6498421.0524972202</v>
      </c>
      <c r="C16" s="11">
        <v>6498421.0524972202</v>
      </c>
      <c r="D16" s="11">
        <v>6498421.0524972202</v>
      </c>
    </row>
    <row r="17" spans="1:4" ht="30">
      <c r="A17" s="10" t="s">
        <v>14</v>
      </c>
      <c r="B17" s="6">
        <f>SUM(B18:B30)</f>
        <v>23579612.935999997</v>
      </c>
      <c r="C17" s="6">
        <v>23579612.935999997</v>
      </c>
      <c r="D17" s="6">
        <v>23579612.935999997</v>
      </c>
    </row>
    <row r="18" spans="1:4" ht="30">
      <c r="A18" s="10" t="s">
        <v>15</v>
      </c>
      <c r="B18" s="11">
        <v>3541467.2859999998</v>
      </c>
      <c r="C18" s="11">
        <v>3541467.2859999998</v>
      </c>
      <c r="D18" s="11">
        <v>3541467.2859999998</v>
      </c>
    </row>
    <row r="19" spans="1:4">
      <c r="A19" s="10" t="s">
        <v>16</v>
      </c>
      <c r="B19" s="11">
        <v>26600</v>
      </c>
      <c r="C19" s="11">
        <v>26600</v>
      </c>
      <c r="D19" s="11">
        <v>26600</v>
      </c>
    </row>
    <row r="20" spans="1:4" ht="30">
      <c r="A20" s="12" t="s">
        <v>17</v>
      </c>
      <c r="B20" s="11">
        <v>0</v>
      </c>
      <c r="C20" s="11">
        <v>0</v>
      </c>
      <c r="D20" s="11">
        <v>0</v>
      </c>
    </row>
    <row r="21" spans="1:4" ht="30">
      <c r="A21" s="12" t="s">
        <v>18</v>
      </c>
      <c r="B21" s="11">
        <v>0</v>
      </c>
      <c r="C21" s="11">
        <v>0</v>
      </c>
      <c r="D21" s="11">
        <v>0</v>
      </c>
    </row>
    <row r="22" spans="1:4" ht="30">
      <c r="A22" s="12" t="s">
        <v>19</v>
      </c>
      <c r="B22" s="11">
        <v>0</v>
      </c>
      <c r="C22" s="11">
        <v>0</v>
      </c>
      <c r="D22" s="11">
        <v>0</v>
      </c>
    </row>
    <row r="23" spans="1:4" ht="30">
      <c r="A23" s="12" t="s">
        <v>20</v>
      </c>
      <c r="B23" s="11">
        <v>0</v>
      </c>
      <c r="C23" s="11">
        <v>0</v>
      </c>
      <c r="D23" s="11">
        <v>0</v>
      </c>
    </row>
    <row r="24" spans="1:4">
      <c r="A24" s="12" t="s">
        <v>21</v>
      </c>
      <c r="B24" s="11">
        <v>3748778</v>
      </c>
      <c r="C24" s="11">
        <v>3748778</v>
      </c>
      <c r="D24" s="11">
        <v>3748778</v>
      </c>
    </row>
    <row r="25" spans="1:4" ht="30">
      <c r="A25" s="12" t="s">
        <v>22</v>
      </c>
      <c r="B25" s="11">
        <v>450000</v>
      </c>
      <c r="C25" s="11">
        <v>450000</v>
      </c>
      <c r="D25" s="11">
        <v>450000</v>
      </c>
    </row>
    <row r="26" spans="1:4">
      <c r="A26" s="12" t="s">
        <v>23</v>
      </c>
      <c r="B26" s="11">
        <v>11021335</v>
      </c>
      <c r="C26" s="11">
        <v>11021335</v>
      </c>
      <c r="D26" s="11">
        <v>11021335</v>
      </c>
    </row>
    <row r="27" spans="1:4">
      <c r="A27" s="12" t="s">
        <v>24</v>
      </c>
      <c r="B27" s="11">
        <v>0</v>
      </c>
      <c r="C27" s="11">
        <v>0</v>
      </c>
      <c r="D27" s="11">
        <v>0</v>
      </c>
    </row>
    <row r="28" spans="1:4">
      <c r="A28" s="12" t="s">
        <v>25</v>
      </c>
      <c r="B28" s="11">
        <v>3091881.93</v>
      </c>
      <c r="C28" s="11">
        <v>3091881.93</v>
      </c>
      <c r="D28" s="11">
        <v>3091881.93</v>
      </c>
    </row>
    <row r="29" spans="1:4">
      <c r="A29" s="12" t="s">
        <v>26</v>
      </c>
      <c r="B29" s="11">
        <v>1603133.72</v>
      </c>
      <c r="C29" s="11">
        <v>1603133.72</v>
      </c>
      <c r="D29" s="11">
        <v>1603133.72</v>
      </c>
    </row>
    <row r="30" spans="1:4">
      <c r="A30" s="10" t="s">
        <v>27</v>
      </c>
      <c r="B30" s="11">
        <v>96417</v>
      </c>
      <c r="C30" s="11">
        <v>96417</v>
      </c>
      <c r="D30" s="11">
        <v>96417</v>
      </c>
    </row>
    <row r="31" spans="1:4">
      <c r="A31" s="10" t="s">
        <v>28</v>
      </c>
      <c r="B31" s="6">
        <f>SUM(B32:B34)</f>
        <v>254000</v>
      </c>
      <c r="C31" s="6">
        <v>254000</v>
      </c>
      <c r="D31" s="6">
        <v>254000</v>
      </c>
    </row>
    <row r="32" spans="1:4" ht="30">
      <c r="A32" s="10" t="s">
        <v>29</v>
      </c>
      <c r="B32" s="11">
        <v>150000</v>
      </c>
      <c r="C32" s="11">
        <v>150000</v>
      </c>
      <c r="D32" s="11">
        <v>150000</v>
      </c>
    </row>
    <row r="33" spans="1:4">
      <c r="A33" s="10" t="s">
        <v>30</v>
      </c>
      <c r="B33" s="11">
        <v>104000</v>
      </c>
      <c r="C33" s="11">
        <v>104000</v>
      </c>
      <c r="D33" s="11">
        <v>104000</v>
      </c>
    </row>
    <row r="34" spans="1:4">
      <c r="A34" s="10" t="s">
        <v>31</v>
      </c>
      <c r="B34" s="11">
        <v>0</v>
      </c>
      <c r="C34" s="11">
        <v>0</v>
      </c>
      <c r="D34" s="11">
        <v>0</v>
      </c>
    </row>
    <row r="35" spans="1:4">
      <c r="A35" s="8" t="s">
        <v>32</v>
      </c>
      <c r="B35" s="9">
        <f>+B36+B38</f>
        <v>4885987.6283999998</v>
      </c>
      <c r="C35" s="9">
        <v>4885987.6283999998</v>
      </c>
      <c r="D35" s="9">
        <v>4885987.6283999998</v>
      </c>
    </row>
    <row r="36" spans="1:4">
      <c r="A36" s="10" t="s">
        <v>33</v>
      </c>
      <c r="B36" s="6">
        <f>+B37</f>
        <v>0</v>
      </c>
      <c r="C36" s="6">
        <v>0</v>
      </c>
      <c r="D36" s="6">
        <v>0</v>
      </c>
    </row>
    <row r="37" spans="1:4" ht="30">
      <c r="A37" s="10" t="s">
        <v>34</v>
      </c>
      <c r="B37" s="11">
        <v>0</v>
      </c>
      <c r="C37" s="11">
        <v>0</v>
      </c>
      <c r="D37" s="11">
        <v>0</v>
      </c>
    </row>
    <row r="38" spans="1:4" ht="30">
      <c r="A38" s="10" t="s">
        <v>35</v>
      </c>
      <c r="B38" s="6">
        <f>+B39</f>
        <v>4885987.6283999998</v>
      </c>
      <c r="C38" s="6">
        <v>4885987.6283999998</v>
      </c>
      <c r="D38" s="6">
        <v>4885987.6283999998</v>
      </c>
    </row>
    <row r="39" spans="1:4" ht="45">
      <c r="A39" s="10" t="s">
        <v>36</v>
      </c>
      <c r="B39" s="11">
        <v>4885987.6283999998</v>
      </c>
      <c r="C39" s="11">
        <v>4885987.6283999998</v>
      </c>
      <c r="D39" s="11">
        <v>4885987.6283999998</v>
      </c>
    </row>
    <row r="40" spans="1:4">
      <c r="A40" s="8" t="s">
        <v>37</v>
      </c>
      <c r="B40" s="9">
        <f>+B41+B42</f>
        <v>0</v>
      </c>
      <c r="C40" s="9">
        <v>0</v>
      </c>
      <c r="D40" s="9">
        <v>0</v>
      </c>
    </row>
    <row r="41" spans="1:4">
      <c r="A41" s="10" t="s">
        <v>38</v>
      </c>
      <c r="B41" s="11">
        <v>0</v>
      </c>
      <c r="C41" s="11">
        <v>0</v>
      </c>
      <c r="D41" s="11">
        <v>0</v>
      </c>
    </row>
    <row r="42" spans="1:4">
      <c r="A42" s="10" t="s">
        <v>39</v>
      </c>
      <c r="B42" s="11">
        <v>0</v>
      </c>
      <c r="C42" s="11">
        <v>0</v>
      </c>
      <c r="D42" s="11">
        <v>0</v>
      </c>
    </row>
    <row r="43" spans="1:4">
      <c r="A43" s="8" t="s">
        <v>40</v>
      </c>
      <c r="B43" s="9">
        <f t="shared" ref="B43" si="0">+B44+B48+B63+B65+B72+B74</f>
        <v>9818264.2076372001</v>
      </c>
      <c r="C43" s="9">
        <v>9818264.2092371993</v>
      </c>
      <c r="D43" s="9">
        <v>9818264.2092371993</v>
      </c>
    </row>
    <row r="44" spans="1:4">
      <c r="A44" s="10" t="s">
        <v>41</v>
      </c>
      <c r="B44" s="6">
        <f>SUM(B45:B47)</f>
        <v>7499503.2008999996</v>
      </c>
      <c r="C44" s="6">
        <v>7499503.2024999997</v>
      </c>
      <c r="D44" s="6">
        <v>7499503.2024999997</v>
      </c>
    </row>
    <row r="45" spans="1:4">
      <c r="A45" s="10" t="s">
        <v>42</v>
      </c>
      <c r="B45" s="11">
        <v>619211</v>
      </c>
      <c r="C45" s="11">
        <v>619211</v>
      </c>
      <c r="D45" s="11">
        <v>619211</v>
      </c>
    </row>
    <row r="46" spans="1:4">
      <c r="A46" s="10" t="s">
        <v>43</v>
      </c>
      <c r="B46" s="11">
        <v>6449745.7008999996</v>
      </c>
      <c r="C46" s="11">
        <v>6449745.7024999997</v>
      </c>
      <c r="D46" s="11">
        <v>6449745.7024999997</v>
      </c>
    </row>
    <row r="47" spans="1:4">
      <c r="A47" s="10" t="s">
        <v>44</v>
      </c>
      <c r="B47" s="11">
        <v>430546.5</v>
      </c>
      <c r="C47" s="11">
        <v>430546.5</v>
      </c>
      <c r="D47" s="11">
        <v>430546.5</v>
      </c>
    </row>
    <row r="48" spans="1:4">
      <c r="A48" s="10" t="s">
        <v>45</v>
      </c>
      <c r="B48" s="6">
        <f>SUM(B49:B62)</f>
        <v>679675.02469999995</v>
      </c>
      <c r="C48" s="6">
        <v>679675.02469999995</v>
      </c>
      <c r="D48" s="6">
        <v>679675.02469999995</v>
      </c>
    </row>
    <row r="49" spans="1:4">
      <c r="A49" s="10" t="s">
        <v>46</v>
      </c>
      <c r="B49" s="11">
        <v>0</v>
      </c>
      <c r="C49" s="11">
        <v>0</v>
      </c>
      <c r="D49" s="11">
        <v>0</v>
      </c>
    </row>
    <row r="50" spans="1:4" ht="30">
      <c r="A50" s="10" t="s">
        <v>47</v>
      </c>
      <c r="B50" s="11">
        <v>496175.02470000001</v>
      </c>
      <c r="C50" s="11">
        <v>496175.02470000001</v>
      </c>
      <c r="D50" s="11">
        <v>496175.02470000001</v>
      </c>
    </row>
    <row r="51" spans="1:4">
      <c r="A51" s="10" t="s">
        <v>48</v>
      </c>
      <c r="B51" s="11">
        <v>16000</v>
      </c>
      <c r="C51" s="11">
        <v>16000</v>
      </c>
      <c r="D51" s="11">
        <v>16000</v>
      </c>
    </row>
    <row r="52" spans="1:4" ht="30">
      <c r="A52" s="10" t="s">
        <v>49</v>
      </c>
      <c r="B52" s="11">
        <v>5000</v>
      </c>
      <c r="C52" s="11">
        <v>5000</v>
      </c>
      <c r="D52" s="11">
        <v>5000</v>
      </c>
    </row>
    <row r="53" spans="1:4">
      <c r="A53" s="10" t="s">
        <v>50</v>
      </c>
      <c r="B53" s="11">
        <v>10000</v>
      </c>
      <c r="C53" s="11">
        <v>10000</v>
      </c>
      <c r="D53" s="11">
        <v>10000</v>
      </c>
    </row>
    <row r="54" spans="1:4" ht="30">
      <c r="A54" s="10" t="s">
        <v>51</v>
      </c>
      <c r="B54" s="11">
        <v>0</v>
      </c>
      <c r="C54" s="11">
        <v>0</v>
      </c>
      <c r="D54" s="11">
        <v>0</v>
      </c>
    </row>
    <row r="55" spans="1:4">
      <c r="A55" s="10" t="s">
        <v>52</v>
      </c>
      <c r="B55" s="11">
        <v>10000</v>
      </c>
      <c r="C55" s="11">
        <v>10000</v>
      </c>
      <c r="D55" s="11">
        <v>10000</v>
      </c>
    </row>
    <row r="56" spans="1:4" ht="30">
      <c r="A56" s="10" t="s">
        <v>53</v>
      </c>
      <c r="B56" s="11">
        <v>10000</v>
      </c>
      <c r="C56" s="11">
        <v>10000</v>
      </c>
      <c r="D56" s="11">
        <v>10000</v>
      </c>
    </row>
    <row r="57" spans="1:4">
      <c r="A57" s="10" t="s">
        <v>54</v>
      </c>
      <c r="B57" s="11">
        <v>60000</v>
      </c>
      <c r="C57" s="11">
        <v>60000</v>
      </c>
      <c r="D57" s="11">
        <v>60000</v>
      </c>
    </row>
    <row r="58" spans="1:4">
      <c r="A58" s="10" t="s">
        <v>55</v>
      </c>
      <c r="B58" s="11">
        <v>10000</v>
      </c>
      <c r="C58" s="11">
        <v>10000</v>
      </c>
      <c r="D58" s="11">
        <v>10000</v>
      </c>
    </row>
    <row r="59" spans="1:4" ht="30">
      <c r="A59" s="10" t="s">
        <v>56</v>
      </c>
      <c r="B59" s="11">
        <v>5300</v>
      </c>
      <c r="C59" s="11">
        <v>5300</v>
      </c>
      <c r="D59" s="11">
        <v>5300</v>
      </c>
    </row>
    <row r="60" spans="1:4" ht="30">
      <c r="A60" s="10" t="s">
        <v>57</v>
      </c>
      <c r="B60" s="11">
        <v>42000</v>
      </c>
      <c r="C60" s="11">
        <v>42000</v>
      </c>
      <c r="D60" s="11">
        <v>42000</v>
      </c>
    </row>
    <row r="61" spans="1:4">
      <c r="A61" s="10" t="s">
        <v>58</v>
      </c>
      <c r="B61" s="11">
        <v>15200</v>
      </c>
      <c r="C61" s="11">
        <v>15200</v>
      </c>
      <c r="D61" s="11">
        <v>15200</v>
      </c>
    </row>
    <row r="62" spans="1:4">
      <c r="A62" s="10" t="s">
        <v>59</v>
      </c>
      <c r="B62" s="11">
        <v>0</v>
      </c>
      <c r="C62" s="11">
        <v>0</v>
      </c>
      <c r="D62" s="11">
        <v>0</v>
      </c>
    </row>
    <row r="63" spans="1:4">
      <c r="A63" s="10" t="s">
        <v>60</v>
      </c>
      <c r="B63" s="6">
        <f>SUM(B64)</f>
        <v>0</v>
      </c>
      <c r="C63" s="6">
        <v>0</v>
      </c>
      <c r="D63" s="6">
        <v>0</v>
      </c>
    </row>
    <row r="64" spans="1:4">
      <c r="A64" s="10" t="s">
        <v>61</v>
      </c>
      <c r="B64" s="11">
        <v>0</v>
      </c>
      <c r="C64" s="11">
        <v>0</v>
      </c>
      <c r="D64" s="11">
        <v>0</v>
      </c>
    </row>
    <row r="65" spans="1:4" ht="30">
      <c r="A65" s="10" t="s">
        <v>62</v>
      </c>
      <c r="B65" s="6">
        <f>SUM(B66:B71)</f>
        <v>0</v>
      </c>
      <c r="C65" s="6">
        <v>0</v>
      </c>
      <c r="D65" s="6">
        <v>0</v>
      </c>
    </row>
    <row r="66" spans="1:4" ht="30">
      <c r="A66" s="10" t="s">
        <v>63</v>
      </c>
      <c r="B66" s="11">
        <v>0</v>
      </c>
      <c r="C66" s="11">
        <v>0</v>
      </c>
      <c r="D66" s="11">
        <v>0</v>
      </c>
    </row>
    <row r="67" spans="1:4" ht="30">
      <c r="A67" s="10" t="s">
        <v>64</v>
      </c>
      <c r="B67" s="11">
        <v>0</v>
      </c>
      <c r="C67" s="11">
        <v>0</v>
      </c>
      <c r="D67" s="11">
        <v>0</v>
      </c>
    </row>
    <row r="68" spans="1:4" ht="30">
      <c r="A68" s="10" t="s">
        <v>65</v>
      </c>
      <c r="B68" s="11">
        <v>0</v>
      </c>
      <c r="C68" s="11">
        <v>0</v>
      </c>
      <c r="D68" s="11">
        <v>0</v>
      </c>
    </row>
    <row r="69" spans="1:4" ht="30">
      <c r="A69" s="10" t="s">
        <v>66</v>
      </c>
      <c r="B69" s="11">
        <v>0</v>
      </c>
      <c r="C69" s="11">
        <v>0</v>
      </c>
      <c r="D69" s="11">
        <v>0</v>
      </c>
    </row>
    <row r="70" spans="1:4" ht="30">
      <c r="A70" s="10" t="s">
        <v>67</v>
      </c>
      <c r="B70" s="11">
        <v>0</v>
      </c>
      <c r="C70" s="11">
        <v>0</v>
      </c>
      <c r="D70" s="11">
        <v>0</v>
      </c>
    </row>
    <row r="71" spans="1:4" ht="30">
      <c r="A71" s="10" t="s">
        <v>68</v>
      </c>
      <c r="B71" s="11">
        <v>0</v>
      </c>
      <c r="C71" s="11">
        <v>0</v>
      </c>
      <c r="D71" s="11">
        <v>0</v>
      </c>
    </row>
    <row r="72" spans="1:4">
      <c r="A72" s="10" t="s">
        <v>69</v>
      </c>
      <c r="B72" s="6">
        <f>+B73</f>
        <v>42875.66</v>
      </c>
      <c r="C72" s="6">
        <v>42875.66</v>
      </c>
      <c r="D72" s="6">
        <v>42875.66</v>
      </c>
    </row>
    <row r="73" spans="1:4">
      <c r="A73" s="10" t="s">
        <v>70</v>
      </c>
      <c r="B73" s="11">
        <v>42875.66</v>
      </c>
      <c r="C73" s="11">
        <v>42875.66</v>
      </c>
      <c r="D73" s="11">
        <v>42875.66</v>
      </c>
    </row>
    <row r="74" spans="1:4">
      <c r="A74" s="10" t="s">
        <v>71</v>
      </c>
      <c r="B74" s="6">
        <f>SUM(B75:B81)</f>
        <v>1596210.3220372</v>
      </c>
      <c r="C74" s="6">
        <v>1596210.3220372</v>
      </c>
      <c r="D74" s="6">
        <v>1596210.3220372</v>
      </c>
    </row>
    <row r="75" spans="1:4">
      <c r="A75" s="10" t="s">
        <v>72</v>
      </c>
      <c r="B75" s="11">
        <v>15800</v>
      </c>
      <c r="C75" s="11">
        <v>15800</v>
      </c>
      <c r="D75" s="11">
        <v>15800</v>
      </c>
    </row>
    <row r="76" spans="1:4">
      <c r="A76" s="10" t="s">
        <v>73</v>
      </c>
      <c r="B76" s="11">
        <v>0</v>
      </c>
      <c r="C76" s="11">
        <v>0</v>
      </c>
      <c r="D76" s="11">
        <v>0</v>
      </c>
    </row>
    <row r="77" spans="1:4" ht="30">
      <c r="A77" s="10" t="s">
        <v>74</v>
      </c>
      <c r="B77" s="11">
        <v>15300</v>
      </c>
      <c r="C77" s="11">
        <v>15300</v>
      </c>
      <c r="D77" s="11">
        <v>15300</v>
      </c>
    </row>
    <row r="78" spans="1:4">
      <c r="A78" s="12" t="s">
        <v>75</v>
      </c>
      <c r="B78" s="11">
        <v>0</v>
      </c>
      <c r="C78" s="11">
        <v>0</v>
      </c>
      <c r="D78" s="11">
        <v>0</v>
      </c>
    </row>
    <row r="79" spans="1:4">
      <c r="A79" s="12" t="s">
        <v>76</v>
      </c>
      <c r="B79" s="11">
        <v>1150000</v>
      </c>
      <c r="C79" s="11">
        <v>1150000</v>
      </c>
      <c r="D79" s="11">
        <v>1150000</v>
      </c>
    </row>
    <row r="80" spans="1:4">
      <c r="A80" s="12" t="s">
        <v>77</v>
      </c>
      <c r="B80" s="11">
        <v>0</v>
      </c>
      <c r="C80" s="11">
        <v>0</v>
      </c>
      <c r="D80" s="11">
        <v>0</v>
      </c>
    </row>
    <row r="81" spans="1:4" ht="30">
      <c r="A81" s="10" t="s">
        <v>78</v>
      </c>
      <c r="B81" s="11">
        <v>415110.32203719998</v>
      </c>
      <c r="C81" s="11">
        <v>415110.32203719998</v>
      </c>
      <c r="D81" s="11">
        <v>415110.32203719998</v>
      </c>
    </row>
    <row r="82" spans="1:4">
      <c r="A82" s="8" t="s">
        <v>79</v>
      </c>
      <c r="B82" s="9">
        <f t="shared" ref="B82" si="1">+B83+B85+B87+B89+B91+B94</f>
        <v>200000</v>
      </c>
      <c r="C82" s="9">
        <v>200000</v>
      </c>
      <c r="D82" s="9">
        <v>200000</v>
      </c>
    </row>
    <row r="83" spans="1:4">
      <c r="A83" s="10" t="s">
        <v>80</v>
      </c>
      <c r="B83" s="6">
        <f>+B84</f>
        <v>0</v>
      </c>
      <c r="C83" s="6">
        <v>0</v>
      </c>
      <c r="D83" s="6">
        <v>0</v>
      </c>
    </row>
    <row r="84" spans="1:4" ht="30">
      <c r="A84" s="10" t="s">
        <v>81</v>
      </c>
      <c r="B84" s="11">
        <v>0</v>
      </c>
      <c r="C84" s="11">
        <v>0</v>
      </c>
      <c r="D84" s="11">
        <v>0</v>
      </c>
    </row>
    <row r="85" spans="1:4">
      <c r="A85" s="10" t="s">
        <v>82</v>
      </c>
      <c r="B85" s="6">
        <f>+B86</f>
        <v>0</v>
      </c>
      <c r="C85" s="6">
        <v>0</v>
      </c>
      <c r="D85" s="6">
        <v>0</v>
      </c>
    </row>
    <row r="86" spans="1:4" ht="30">
      <c r="A86" s="10" t="s">
        <v>83</v>
      </c>
      <c r="B86" s="11">
        <v>0</v>
      </c>
      <c r="C86" s="11">
        <v>0</v>
      </c>
      <c r="D86" s="11">
        <v>0</v>
      </c>
    </row>
    <row r="87" spans="1:4">
      <c r="A87" s="10" t="s">
        <v>84</v>
      </c>
      <c r="B87" s="6">
        <f>+B88</f>
        <v>0</v>
      </c>
      <c r="C87" s="6">
        <v>0</v>
      </c>
      <c r="D87" s="6">
        <v>0</v>
      </c>
    </row>
    <row r="88" spans="1:4" ht="30">
      <c r="A88" s="10" t="s">
        <v>85</v>
      </c>
      <c r="B88" s="11">
        <v>0</v>
      </c>
      <c r="C88" s="11">
        <v>0</v>
      </c>
      <c r="D88" s="11">
        <v>0</v>
      </c>
    </row>
    <row r="89" spans="1:4">
      <c r="A89" s="10" t="s">
        <v>86</v>
      </c>
      <c r="B89" s="6">
        <f>+B90</f>
        <v>0</v>
      </c>
      <c r="C89" s="6">
        <v>0</v>
      </c>
      <c r="D89" s="6">
        <v>0</v>
      </c>
    </row>
    <row r="90" spans="1:4" ht="30">
      <c r="A90" s="10" t="s">
        <v>87</v>
      </c>
      <c r="B90" s="11">
        <v>0</v>
      </c>
      <c r="C90" s="11">
        <v>0</v>
      </c>
      <c r="D90" s="11">
        <v>0</v>
      </c>
    </row>
    <row r="91" spans="1:4">
      <c r="A91" s="10" t="s">
        <v>88</v>
      </c>
      <c r="B91" s="6">
        <f>+B92+B93</f>
        <v>200000</v>
      </c>
      <c r="C91" s="6">
        <v>200000</v>
      </c>
      <c r="D91" s="6">
        <v>200000</v>
      </c>
    </row>
    <row r="92" spans="1:4" ht="30">
      <c r="A92" s="10" t="s">
        <v>89</v>
      </c>
      <c r="B92" s="11">
        <v>0</v>
      </c>
      <c r="C92" s="11">
        <v>0</v>
      </c>
      <c r="D92" s="11">
        <v>0</v>
      </c>
    </row>
    <row r="93" spans="1:4">
      <c r="A93" s="10" t="s">
        <v>90</v>
      </c>
      <c r="B93" s="11">
        <v>200000</v>
      </c>
      <c r="C93" s="11">
        <v>200000</v>
      </c>
      <c r="D93" s="11">
        <v>200000</v>
      </c>
    </row>
    <row r="94" spans="1:4">
      <c r="A94" s="10" t="s">
        <v>91</v>
      </c>
      <c r="B94" s="6">
        <f>+B95</f>
        <v>0</v>
      </c>
      <c r="C94" s="6">
        <v>0</v>
      </c>
      <c r="D94" s="6">
        <v>0</v>
      </c>
    </row>
    <row r="95" spans="1:4">
      <c r="A95" s="10" t="s">
        <v>92</v>
      </c>
      <c r="B95" s="11">
        <v>0</v>
      </c>
      <c r="C95" s="11">
        <v>0</v>
      </c>
      <c r="D95" s="11">
        <v>0</v>
      </c>
    </row>
    <row r="96" spans="1:4">
      <c r="A96" s="13" t="s">
        <v>93</v>
      </c>
      <c r="B96" s="14">
        <f>+B82+B43+B40+B35+B8</f>
        <v>55491200.847034425</v>
      </c>
      <c r="C96" s="14">
        <v>55491200.848634422</v>
      </c>
      <c r="D96" s="14">
        <v>55491200.848634422</v>
      </c>
    </row>
    <row r="97" spans="1:4">
      <c r="A97" s="15"/>
      <c r="B97" s="16"/>
      <c r="C97" s="16"/>
      <c r="D97" s="16"/>
    </row>
    <row r="98" spans="1:4">
      <c r="A98" s="7" t="s">
        <v>94</v>
      </c>
      <c r="B98" s="6"/>
      <c r="C98" s="6"/>
      <c r="D98" s="6"/>
    </row>
    <row r="99" spans="1:4">
      <c r="A99" s="8" t="s">
        <v>95</v>
      </c>
      <c r="B99" s="9">
        <f>+B100+B105</f>
        <v>1137186.0040000002</v>
      </c>
      <c r="C99" s="9">
        <v>1140028.9690099999</v>
      </c>
      <c r="D99" s="9">
        <v>1142879.041432525</v>
      </c>
    </row>
    <row r="100" spans="1:4">
      <c r="A100" s="10" t="s">
        <v>96</v>
      </c>
      <c r="B100" s="6">
        <f>SUM(B101:B104)</f>
        <v>455700.39990000002</v>
      </c>
      <c r="C100" s="6">
        <v>456839.65089974995</v>
      </c>
      <c r="D100" s="6">
        <v>457981.75002699939</v>
      </c>
    </row>
    <row r="101" spans="1:4">
      <c r="A101" s="10" t="s">
        <v>97</v>
      </c>
      <c r="B101" s="11">
        <v>58414</v>
      </c>
      <c r="C101" s="11">
        <v>58560.034999999996</v>
      </c>
      <c r="D101" s="11">
        <v>58706.435087499995</v>
      </c>
    </row>
    <row r="102" spans="1:4">
      <c r="A102" s="10" t="s">
        <v>98</v>
      </c>
      <c r="B102" s="11">
        <v>201973</v>
      </c>
      <c r="C102" s="11">
        <v>202477.9325</v>
      </c>
      <c r="D102" s="11">
        <v>202984.12733125</v>
      </c>
    </row>
    <row r="103" spans="1:4" ht="30">
      <c r="A103" s="10" t="s">
        <v>99</v>
      </c>
      <c r="B103" s="11">
        <v>167247</v>
      </c>
      <c r="C103" s="11">
        <v>167665.11749999999</v>
      </c>
      <c r="D103" s="11">
        <v>168084.28029374999</v>
      </c>
    </row>
    <row r="104" spans="1:4">
      <c r="A104" s="10" t="s">
        <v>100</v>
      </c>
      <c r="B104" s="11">
        <v>28066.3999</v>
      </c>
      <c r="C104" s="11">
        <v>28136.56589975</v>
      </c>
      <c r="D104" s="11">
        <v>28206.907314499374</v>
      </c>
    </row>
    <row r="105" spans="1:4">
      <c r="A105" s="10" t="s">
        <v>101</v>
      </c>
      <c r="B105" s="6">
        <f>SUM(B106:B123)</f>
        <v>681485.60410000011</v>
      </c>
      <c r="C105" s="6">
        <v>683189.31811024994</v>
      </c>
      <c r="D105" s="6">
        <v>684897.29140552564</v>
      </c>
    </row>
    <row r="106" spans="1:4">
      <c r="A106" s="10" t="s">
        <v>102</v>
      </c>
      <c r="B106" s="11">
        <v>0</v>
      </c>
      <c r="C106" s="11">
        <v>0</v>
      </c>
      <c r="D106" s="11">
        <v>0</v>
      </c>
    </row>
    <row r="107" spans="1:4">
      <c r="A107" s="10" t="s">
        <v>103</v>
      </c>
      <c r="B107" s="11">
        <v>22205</v>
      </c>
      <c r="C107" s="11">
        <v>22260.512499999997</v>
      </c>
      <c r="D107" s="11">
        <v>22316.163781249998</v>
      </c>
    </row>
    <row r="108" spans="1:4">
      <c r="A108" s="10" t="s">
        <v>104</v>
      </c>
      <c r="B108" s="11">
        <v>30000</v>
      </c>
      <c r="C108" s="11">
        <v>30075</v>
      </c>
      <c r="D108" s="11">
        <v>30150.1875</v>
      </c>
    </row>
    <row r="109" spans="1:4">
      <c r="A109" s="10" t="s">
        <v>105</v>
      </c>
      <c r="B109" s="11">
        <v>75000</v>
      </c>
      <c r="C109" s="11">
        <v>75187.5</v>
      </c>
      <c r="D109" s="11">
        <v>75375.46875</v>
      </c>
    </row>
    <row r="110" spans="1:4" ht="30">
      <c r="A110" s="10" t="s">
        <v>106</v>
      </c>
      <c r="B110" s="11">
        <v>23722.541300000001</v>
      </c>
      <c r="C110" s="11">
        <v>23781.847653249999</v>
      </c>
      <c r="D110" s="11">
        <v>23841.302272383124</v>
      </c>
    </row>
    <row r="111" spans="1:4">
      <c r="A111" s="10" t="s">
        <v>107</v>
      </c>
      <c r="B111" s="11">
        <v>0</v>
      </c>
      <c r="C111" s="11">
        <v>0</v>
      </c>
      <c r="D111" s="11">
        <v>0</v>
      </c>
    </row>
    <row r="112" spans="1:4">
      <c r="A112" s="10" t="s">
        <v>108</v>
      </c>
      <c r="B112" s="11">
        <v>475</v>
      </c>
      <c r="C112" s="11">
        <v>476.1875</v>
      </c>
      <c r="D112" s="11">
        <v>477.37796874999998</v>
      </c>
    </row>
    <row r="113" spans="1:4" ht="30">
      <c r="A113" s="10" t="s">
        <v>109</v>
      </c>
      <c r="B113" s="11">
        <v>30872</v>
      </c>
      <c r="C113" s="11">
        <v>30949.179999999997</v>
      </c>
      <c r="D113" s="11">
        <v>31026.552949999994</v>
      </c>
    </row>
    <row r="114" spans="1:4">
      <c r="A114" s="10" t="s">
        <v>110</v>
      </c>
      <c r="B114" s="11">
        <v>16780.810000000001</v>
      </c>
      <c r="C114" s="11">
        <v>16822.762025</v>
      </c>
      <c r="D114" s="11">
        <v>16864.818930062498</v>
      </c>
    </row>
    <row r="115" spans="1:4">
      <c r="A115" s="10" t="s">
        <v>111</v>
      </c>
      <c r="B115" s="11">
        <v>21868</v>
      </c>
      <c r="C115" s="11">
        <v>21922.67</v>
      </c>
      <c r="D115" s="11">
        <v>21977.476674999998</v>
      </c>
    </row>
    <row r="116" spans="1:4" ht="30">
      <c r="A116" s="10" t="s">
        <v>112</v>
      </c>
      <c r="B116" s="11">
        <v>24450.868699999999</v>
      </c>
      <c r="C116" s="11">
        <v>24511.995871749998</v>
      </c>
      <c r="D116" s="11">
        <v>24573.275861429371</v>
      </c>
    </row>
    <row r="117" spans="1:4">
      <c r="A117" s="10" t="s">
        <v>113</v>
      </c>
      <c r="B117" s="11">
        <v>72588.94</v>
      </c>
      <c r="C117" s="11">
        <v>72770.412349999999</v>
      </c>
      <c r="D117" s="11">
        <v>72952.338380874993</v>
      </c>
    </row>
    <row r="118" spans="1:4" ht="30">
      <c r="A118" s="10" t="s">
        <v>114</v>
      </c>
      <c r="B118" s="11">
        <v>11040</v>
      </c>
      <c r="C118" s="11">
        <v>11067.599999999999</v>
      </c>
      <c r="D118" s="11">
        <v>11095.268999999998</v>
      </c>
    </row>
    <row r="119" spans="1:4" ht="30">
      <c r="A119" s="12" t="s">
        <v>115</v>
      </c>
      <c r="B119" s="11">
        <v>0</v>
      </c>
      <c r="C119" s="11">
        <v>0</v>
      </c>
      <c r="D119" s="11">
        <v>0</v>
      </c>
    </row>
    <row r="120" spans="1:4">
      <c r="A120" s="10" t="s">
        <v>116</v>
      </c>
      <c r="B120" s="11">
        <v>23482.444100000001</v>
      </c>
      <c r="C120" s="11">
        <v>23541.150210249998</v>
      </c>
      <c r="D120" s="11">
        <v>23600.003085775625</v>
      </c>
    </row>
    <row r="121" spans="1:4">
      <c r="A121" s="10" t="s">
        <v>117</v>
      </c>
      <c r="B121" s="11">
        <v>290000</v>
      </c>
      <c r="C121" s="11">
        <v>290725</v>
      </c>
      <c r="D121" s="11">
        <v>291451.8125</v>
      </c>
    </row>
    <row r="122" spans="1:4" ht="30">
      <c r="A122" s="10" t="s">
        <v>118</v>
      </c>
      <c r="B122" s="11">
        <v>4000</v>
      </c>
      <c r="C122" s="11">
        <v>4010</v>
      </c>
      <c r="D122" s="11">
        <v>4020.0249999999996</v>
      </c>
    </row>
    <row r="123" spans="1:4" ht="30">
      <c r="A123" s="10" t="s">
        <v>119</v>
      </c>
      <c r="B123" s="11">
        <v>35000</v>
      </c>
      <c r="C123" s="11">
        <v>35087.5</v>
      </c>
      <c r="D123" s="11">
        <v>35175.21875</v>
      </c>
    </row>
    <row r="124" spans="1:4">
      <c r="A124" s="8" t="s">
        <v>120</v>
      </c>
      <c r="B124" s="9">
        <f>+B125+B136+B145+B149+B154+B159+B170+B175+B191+B194+B201</f>
        <v>31660968.205240447</v>
      </c>
      <c r="C124" s="9">
        <v>31740120.625753548</v>
      </c>
      <c r="D124" s="9">
        <v>31819470.927317925</v>
      </c>
    </row>
    <row r="125" spans="1:4" ht="30">
      <c r="A125" s="10" t="s">
        <v>121</v>
      </c>
      <c r="B125" s="6">
        <f>SUM(B126:B135)</f>
        <v>17790296.66</v>
      </c>
      <c r="C125" s="6">
        <v>17834772.401649997</v>
      </c>
      <c r="D125" s="6">
        <v>17879359.332654122</v>
      </c>
    </row>
    <row r="126" spans="1:4" ht="30">
      <c r="A126" s="10" t="s">
        <v>122</v>
      </c>
      <c r="B126" s="11">
        <v>265326</v>
      </c>
      <c r="C126" s="11">
        <v>265989.315</v>
      </c>
      <c r="D126" s="11">
        <v>266654.28828749998</v>
      </c>
    </row>
    <row r="127" spans="1:4" ht="30">
      <c r="A127" s="10" t="s">
        <v>123</v>
      </c>
      <c r="B127" s="11">
        <v>0</v>
      </c>
      <c r="C127" s="11">
        <v>0</v>
      </c>
      <c r="D127" s="11">
        <v>0</v>
      </c>
    </row>
    <row r="128" spans="1:4" ht="30">
      <c r="A128" s="10" t="s">
        <v>124</v>
      </c>
      <c r="B128" s="11">
        <v>2733313.94</v>
      </c>
      <c r="C128" s="11">
        <v>2740147.2248499999</v>
      </c>
      <c r="D128" s="11">
        <v>2746997.5929121249</v>
      </c>
    </row>
    <row r="129" spans="1:4" ht="30">
      <c r="A129" s="12" t="s">
        <v>125</v>
      </c>
      <c r="B129" s="11">
        <v>760029.72</v>
      </c>
      <c r="C129" s="11">
        <v>761929.79429999995</v>
      </c>
      <c r="D129" s="11">
        <v>763834.61878574989</v>
      </c>
    </row>
    <row r="130" spans="1:4" ht="30">
      <c r="A130" s="12" t="s">
        <v>126</v>
      </c>
      <c r="B130" s="11">
        <v>0</v>
      </c>
      <c r="C130" s="11">
        <v>0</v>
      </c>
      <c r="D130" s="11">
        <v>0</v>
      </c>
    </row>
    <row r="131" spans="1:4" ht="30">
      <c r="A131" s="12" t="s">
        <v>127</v>
      </c>
      <c r="B131" s="11">
        <v>3496018</v>
      </c>
      <c r="C131" s="11">
        <v>3504758.0449999995</v>
      </c>
      <c r="D131" s="11">
        <v>3513519.9401124995</v>
      </c>
    </row>
    <row r="132" spans="1:4">
      <c r="A132" s="12" t="s">
        <v>128</v>
      </c>
      <c r="B132" s="11">
        <v>0</v>
      </c>
      <c r="C132" s="11">
        <v>0</v>
      </c>
      <c r="D132" s="11">
        <v>0</v>
      </c>
    </row>
    <row r="133" spans="1:4" ht="30">
      <c r="A133" s="12" t="s">
        <v>129</v>
      </c>
      <c r="B133" s="11">
        <v>0</v>
      </c>
      <c r="C133" s="11">
        <v>0</v>
      </c>
      <c r="D133" s="11">
        <v>0</v>
      </c>
    </row>
    <row r="134" spans="1:4" ht="30">
      <c r="A134" s="12" t="s">
        <v>130</v>
      </c>
      <c r="B134" s="11">
        <v>0</v>
      </c>
      <c r="C134" s="11">
        <v>0</v>
      </c>
      <c r="D134" s="11">
        <v>0</v>
      </c>
    </row>
    <row r="135" spans="1:4">
      <c r="A135" s="12" t="s">
        <v>131</v>
      </c>
      <c r="B135" s="11">
        <v>10535609</v>
      </c>
      <c r="C135" s="11">
        <v>10561948.022499999</v>
      </c>
      <c r="D135" s="11">
        <v>10588352.892556248</v>
      </c>
    </row>
    <row r="136" spans="1:4">
      <c r="A136" s="10" t="s">
        <v>132</v>
      </c>
      <c r="B136" s="6">
        <f>SUM(B137:B144)</f>
        <v>3781895.0022999998</v>
      </c>
      <c r="C136" s="6">
        <v>3791349.7398057501</v>
      </c>
      <c r="D136" s="6">
        <v>3800828.1141552641</v>
      </c>
    </row>
    <row r="137" spans="1:4">
      <c r="A137" s="10" t="s">
        <v>133</v>
      </c>
      <c r="B137" s="11">
        <v>31000</v>
      </c>
      <c r="C137" s="11">
        <v>31077.5</v>
      </c>
      <c r="D137" s="11">
        <v>31155.193749999999</v>
      </c>
    </row>
    <row r="138" spans="1:4">
      <c r="A138" s="10" t="s">
        <v>134</v>
      </c>
      <c r="B138" s="11">
        <v>619595</v>
      </c>
      <c r="C138" s="11">
        <v>621143.98750000005</v>
      </c>
      <c r="D138" s="11">
        <v>622696.84746874997</v>
      </c>
    </row>
    <row r="139" spans="1:4" ht="30">
      <c r="A139" s="10" t="s">
        <v>135</v>
      </c>
      <c r="B139" s="11">
        <v>1123000.0023000001</v>
      </c>
      <c r="C139" s="11">
        <v>1125807.50230575</v>
      </c>
      <c r="D139" s="11">
        <v>1128622.0210615143</v>
      </c>
    </row>
    <row r="140" spans="1:4">
      <c r="A140" s="10" t="s">
        <v>136</v>
      </c>
      <c r="B140" s="11">
        <v>1700000</v>
      </c>
      <c r="C140" s="11">
        <v>1704250</v>
      </c>
      <c r="D140" s="11">
        <v>1708510.625</v>
      </c>
    </row>
    <row r="141" spans="1:4">
      <c r="A141" s="10" t="s">
        <v>137</v>
      </c>
      <c r="B141" s="11">
        <v>0</v>
      </c>
      <c r="C141" s="11">
        <v>0</v>
      </c>
      <c r="D141" s="11">
        <v>0</v>
      </c>
    </row>
    <row r="142" spans="1:4">
      <c r="A142" s="10" t="s">
        <v>138</v>
      </c>
      <c r="B142" s="11">
        <v>0</v>
      </c>
      <c r="C142" s="11">
        <v>0</v>
      </c>
      <c r="D142" s="11">
        <v>0</v>
      </c>
    </row>
    <row r="143" spans="1:4">
      <c r="A143" s="10" t="s">
        <v>139</v>
      </c>
      <c r="B143" s="11">
        <v>8300</v>
      </c>
      <c r="C143" s="11">
        <v>8320.75</v>
      </c>
      <c r="D143" s="11">
        <v>8341.551875000001</v>
      </c>
    </row>
    <row r="144" spans="1:4">
      <c r="A144" s="10" t="s">
        <v>140</v>
      </c>
      <c r="B144" s="11">
        <v>300000</v>
      </c>
      <c r="C144" s="11">
        <v>300750</v>
      </c>
      <c r="D144" s="11">
        <v>301501.875</v>
      </c>
    </row>
    <row r="145" spans="1:4">
      <c r="A145" s="10" t="s">
        <v>141</v>
      </c>
      <c r="B145" s="6">
        <f>SUM(B146:B148)</f>
        <v>182985</v>
      </c>
      <c r="C145" s="6">
        <v>183442.46249999999</v>
      </c>
      <c r="D145" s="6">
        <v>183901.06865624999</v>
      </c>
    </row>
    <row r="146" spans="1:4">
      <c r="A146" s="10" t="s">
        <v>142</v>
      </c>
      <c r="B146" s="11">
        <v>162035</v>
      </c>
      <c r="C146" s="11">
        <v>162440.08749999999</v>
      </c>
      <c r="D146" s="11">
        <v>162846.18771874998</v>
      </c>
    </row>
    <row r="147" spans="1:4">
      <c r="A147" s="10" t="s">
        <v>143</v>
      </c>
      <c r="B147" s="11">
        <v>950</v>
      </c>
      <c r="C147" s="11">
        <v>952.375</v>
      </c>
      <c r="D147" s="11">
        <v>954.75593749999996</v>
      </c>
    </row>
    <row r="148" spans="1:4" ht="30">
      <c r="A148" s="10" t="s">
        <v>144</v>
      </c>
      <c r="B148" s="11">
        <v>20000</v>
      </c>
      <c r="C148" s="11">
        <v>20050</v>
      </c>
      <c r="D148" s="11">
        <v>20100.125</v>
      </c>
    </row>
    <row r="149" spans="1:4">
      <c r="A149" s="10" t="s">
        <v>145</v>
      </c>
      <c r="B149" s="6">
        <f>SUM(B150:B153)</f>
        <v>1680294.61</v>
      </c>
      <c r="C149" s="6">
        <v>1684495.3465249999</v>
      </c>
      <c r="D149" s="6">
        <v>1688706.5848913123</v>
      </c>
    </row>
    <row r="150" spans="1:4" ht="30">
      <c r="A150" s="10" t="s">
        <v>146</v>
      </c>
      <c r="B150" s="11">
        <v>130474</v>
      </c>
      <c r="C150" s="11">
        <v>130800.185</v>
      </c>
      <c r="D150" s="11">
        <v>131127.1854625</v>
      </c>
    </row>
    <row r="151" spans="1:4" ht="30">
      <c r="A151" s="10" t="s">
        <v>147</v>
      </c>
      <c r="B151" s="11">
        <v>1100206.6100000001</v>
      </c>
      <c r="C151" s="11">
        <v>1102957.126525</v>
      </c>
      <c r="D151" s="11">
        <v>1105714.5193413123</v>
      </c>
    </row>
    <row r="152" spans="1:4">
      <c r="A152" s="10" t="s">
        <v>148</v>
      </c>
      <c r="B152" s="11">
        <v>387614</v>
      </c>
      <c r="C152" s="11">
        <v>388583.03499999997</v>
      </c>
      <c r="D152" s="11">
        <v>389554.49258749996</v>
      </c>
    </row>
    <row r="153" spans="1:4" ht="30">
      <c r="A153" s="10" t="s">
        <v>149</v>
      </c>
      <c r="B153" s="11">
        <v>62000</v>
      </c>
      <c r="C153" s="11">
        <v>62155</v>
      </c>
      <c r="D153" s="11">
        <v>62310.387499999997</v>
      </c>
    </row>
    <row r="154" spans="1:4">
      <c r="A154" s="10" t="s">
        <v>150</v>
      </c>
      <c r="B154" s="6">
        <f t="shared" ref="B154" si="2">SUM(B155:B158)</f>
        <v>289026</v>
      </c>
      <c r="C154" s="6">
        <v>289748.565</v>
      </c>
      <c r="D154" s="6">
        <v>290472.93641249998</v>
      </c>
    </row>
    <row r="155" spans="1:4">
      <c r="A155" s="10" t="s">
        <v>151</v>
      </c>
      <c r="B155" s="11">
        <v>45236</v>
      </c>
      <c r="C155" s="11">
        <v>45349.09</v>
      </c>
      <c r="D155" s="11">
        <v>45462.462724999998</v>
      </c>
    </row>
    <row r="156" spans="1:4">
      <c r="A156" s="10" t="s">
        <v>152</v>
      </c>
      <c r="B156" s="11">
        <v>95346</v>
      </c>
      <c r="C156" s="11">
        <v>95584.365000000005</v>
      </c>
      <c r="D156" s="11">
        <v>95823.325912499989</v>
      </c>
    </row>
    <row r="157" spans="1:4" ht="30">
      <c r="A157" s="10" t="s">
        <v>153</v>
      </c>
      <c r="B157" s="11">
        <v>78515</v>
      </c>
      <c r="C157" s="11">
        <v>78711.287500000006</v>
      </c>
      <c r="D157" s="11">
        <v>78908.065718750004</v>
      </c>
    </row>
    <row r="158" spans="1:4">
      <c r="A158" s="10" t="s">
        <v>154</v>
      </c>
      <c r="B158" s="11">
        <v>69929</v>
      </c>
      <c r="C158" s="11">
        <v>70103.822499999995</v>
      </c>
      <c r="D158" s="11">
        <v>70279.082056249987</v>
      </c>
    </row>
    <row r="159" spans="1:4" ht="30">
      <c r="A159" s="10" t="s">
        <v>155</v>
      </c>
      <c r="B159" s="6">
        <f>SUM(B160:B169)</f>
        <v>2809075.2924404498</v>
      </c>
      <c r="C159" s="6">
        <v>2816097.9806715511</v>
      </c>
      <c r="D159" s="6">
        <v>2823138.22562323</v>
      </c>
    </row>
    <row r="160" spans="1:4" ht="30">
      <c r="A160" s="10" t="s">
        <v>156</v>
      </c>
      <c r="B160" s="11">
        <v>1196760.07194045</v>
      </c>
      <c r="C160" s="11">
        <v>1199751.9721203011</v>
      </c>
      <c r="D160" s="11">
        <v>1202751.352050602</v>
      </c>
    </row>
    <row r="161" spans="1:4" ht="30">
      <c r="A161" s="10" t="s">
        <v>157</v>
      </c>
      <c r="B161" s="11">
        <v>681017.38650000002</v>
      </c>
      <c r="C161" s="11">
        <v>682719.92996624997</v>
      </c>
      <c r="D161" s="11">
        <v>684426.72979116556</v>
      </c>
    </row>
    <row r="162" spans="1:4">
      <c r="A162" s="10" t="s">
        <v>158</v>
      </c>
      <c r="B162" s="11">
        <v>63376.2</v>
      </c>
      <c r="C162" s="11">
        <v>63534.640499999994</v>
      </c>
      <c r="D162" s="11">
        <v>63693.477101249991</v>
      </c>
    </row>
    <row r="163" spans="1:4">
      <c r="A163" s="10" t="s">
        <v>159</v>
      </c>
      <c r="B163" s="11">
        <v>705359.16</v>
      </c>
      <c r="C163" s="11">
        <v>707122.55790000001</v>
      </c>
      <c r="D163" s="11">
        <v>708890.36429474992</v>
      </c>
    </row>
    <row r="164" spans="1:4">
      <c r="A164" s="10" t="s">
        <v>160</v>
      </c>
      <c r="B164" s="11">
        <v>132562.47399999999</v>
      </c>
      <c r="C164" s="11">
        <v>132893.88018499999</v>
      </c>
      <c r="D164" s="11">
        <v>133226.11488546248</v>
      </c>
    </row>
    <row r="165" spans="1:4">
      <c r="A165" s="10" t="s">
        <v>161</v>
      </c>
      <c r="B165" s="11">
        <v>0</v>
      </c>
      <c r="C165" s="11">
        <v>0</v>
      </c>
      <c r="D165" s="11">
        <v>0</v>
      </c>
    </row>
    <row r="166" spans="1:4">
      <c r="A166" s="10" t="s">
        <v>162</v>
      </c>
      <c r="B166" s="11">
        <v>0</v>
      </c>
      <c r="C166" s="11">
        <v>0</v>
      </c>
      <c r="D166" s="11">
        <v>0</v>
      </c>
    </row>
    <row r="167" spans="1:4">
      <c r="A167" s="10" t="s">
        <v>163</v>
      </c>
      <c r="B167" s="11">
        <v>0</v>
      </c>
      <c r="C167" s="11">
        <v>0</v>
      </c>
      <c r="D167" s="11">
        <v>0</v>
      </c>
    </row>
    <row r="168" spans="1:4" ht="30">
      <c r="A168" s="10" t="s">
        <v>164</v>
      </c>
      <c r="B168" s="11">
        <v>0</v>
      </c>
      <c r="C168" s="11">
        <v>0</v>
      </c>
      <c r="D168" s="11">
        <v>0</v>
      </c>
    </row>
    <row r="169" spans="1:4">
      <c r="A169" s="10" t="s">
        <v>165</v>
      </c>
      <c r="B169" s="11">
        <v>30000</v>
      </c>
      <c r="C169" s="11">
        <v>30075</v>
      </c>
      <c r="D169" s="11">
        <v>30150.1875</v>
      </c>
    </row>
    <row r="170" spans="1:4">
      <c r="A170" s="10" t="s">
        <v>166</v>
      </c>
      <c r="B170" s="6">
        <f>SUM(B171:B174)</f>
        <v>1910710.3391</v>
      </c>
      <c r="C170" s="6">
        <v>1915487.11494775</v>
      </c>
      <c r="D170" s="6">
        <v>1920275.8327351192</v>
      </c>
    </row>
    <row r="171" spans="1:4">
      <c r="A171" s="10" t="s">
        <v>167</v>
      </c>
      <c r="B171" s="11">
        <v>100987.3391</v>
      </c>
      <c r="C171" s="11">
        <v>101239.80744774999</v>
      </c>
      <c r="D171" s="11">
        <v>101492.90696636937</v>
      </c>
    </row>
    <row r="172" spans="1:4">
      <c r="A172" s="10" t="s">
        <v>168</v>
      </c>
      <c r="B172" s="11">
        <v>866830</v>
      </c>
      <c r="C172" s="11">
        <v>868997.07499999995</v>
      </c>
      <c r="D172" s="11">
        <v>871169.56768749992</v>
      </c>
    </row>
    <row r="173" spans="1:4">
      <c r="A173" s="10" t="s">
        <v>169</v>
      </c>
      <c r="B173" s="11">
        <v>732940</v>
      </c>
      <c r="C173" s="11">
        <v>734772.35</v>
      </c>
      <c r="D173" s="11">
        <v>736609.28087499994</v>
      </c>
    </row>
    <row r="174" spans="1:4">
      <c r="A174" s="10" t="s">
        <v>170</v>
      </c>
      <c r="B174" s="11">
        <v>209953</v>
      </c>
      <c r="C174" s="11">
        <v>210477.88249999998</v>
      </c>
      <c r="D174" s="11">
        <v>211004.07720624996</v>
      </c>
    </row>
    <row r="175" spans="1:4">
      <c r="A175" s="10" t="s">
        <v>171</v>
      </c>
      <c r="B175" s="6">
        <f>SUM(B176:B190)</f>
        <v>1739723.3414</v>
      </c>
      <c r="C175" s="6">
        <v>1744072.6497534998</v>
      </c>
      <c r="D175" s="6">
        <v>1748432.8313778832</v>
      </c>
    </row>
    <row r="176" spans="1:4" ht="30">
      <c r="A176" s="10" t="s">
        <v>172</v>
      </c>
      <c r="B176" s="11">
        <v>260500</v>
      </c>
      <c r="C176" s="11">
        <v>261151.25</v>
      </c>
      <c r="D176" s="11">
        <v>261804.12812499999</v>
      </c>
    </row>
    <row r="177" spans="1:4" ht="30">
      <c r="A177" s="10" t="s">
        <v>173</v>
      </c>
      <c r="B177" s="11">
        <v>561000</v>
      </c>
      <c r="C177" s="11">
        <v>562402.5</v>
      </c>
      <c r="D177" s="11">
        <v>563808.50624999998</v>
      </c>
    </row>
    <row r="178" spans="1:4">
      <c r="A178" s="10" t="s">
        <v>174</v>
      </c>
      <c r="B178" s="11">
        <v>15000</v>
      </c>
      <c r="C178" s="11">
        <v>15037.5</v>
      </c>
      <c r="D178" s="11">
        <v>15075.09375</v>
      </c>
    </row>
    <row r="179" spans="1:4" ht="30">
      <c r="A179" s="10" t="s">
        <v>175</v>
      </c>
      <c r="B179" s="11">
        <v>529111</v>
      </c>
      <c r="C179" s="11">
        <v>530433.77749999997</v>
      </c>
      <c r="D179" s="11">
        <v>531759.86194374994</v>
      </c>
    </row>
    <row r="180" spans="1:4" ht="30">
      <c r="A180" s="10" t="s">
        <v>176</v>
      </c>
      <c r="B180" s="11">
        <v>70512.341400000005</v>
      </c>
      <c r="C180" s="11">
        <v>70688.622253499998</v>
      </c>
      <c r="D180" s="11">
        <v>70865.343809133745</v>
      </c>
    </row>
    <row r="181" spans="1:4" ht="45">
      <c r="A181" s="10" t="s">
        <v>177</v>
      </c>
      <c r="B181" s="11">
        <v>39100</v>
      </c>
      <c r="C181" s="11">
        <v>39197.75</v>
      </c>
      <c r="D181" s="11">
        <v>39295.744374999995</v>
      </c>
    </row>
    <row r="182" spans="1:4" ht="30">
      <c r="A182" s="10" t="s">
        <v>178</v>
      </c>
      <c r="B182" s="11">
        <v>14500</v>
      </c>
      <c r="C182" s="11">
        <v>14536.25</v>
      </c>
      <c r="D182" s="11">
        <v>14572.590624999999</v>
      </c>
    </row>
    <row r="183" spans="1:4" ht="30">
      <c r="A183" s="10" t="s">
        <v>179</v>
      </c>
      <c r="B183" s="11">
        <v>0</v>
      </c>
      <c r="C183" s="11">
        <v>0</v>
      </c>
      <c r="D183" s="11">
        <v>0</v>
      </c>
    </row>
    <row r="184" spans="1:4" ht="30">
      <c r="A184" s="10" t="s">
        <v>180</v>
      </c>
      <c r="B184" s="11">
        <v>42000</v>
      </c>
      <c r="C184" s="11">
        <v>42105</v>
      </c>
      <c r="D184" s="11">
        <v>42210.262499999997</v>
      </c>
    </row>
    <row r="185" spans="1:4">
      <c r="A185" s="10" t="s">
        <v>181</v>
      </c>
      <c r="B185" s="11">
        <v>39000</v>
      </c>
      <c r="C185" s="11">
        <v>39097.5</v>
      </c>
      <c r="D185" s="11">
        <v>39195.243750000001</v>
      </c>
    </row>
    <row r="186" spans="1:4">
      <c r="A186" s="10" t="s">
        <v>182</v>
      </c>
      <c r="B186" s="11">
        <v>70000</v>
      </c>
      <c r="C186" s="11">
        <v>70175</v>
      </c>
      <c r="D186" s="11">
        <v>70350.4375</v>
      </c>
    </row>
    <row r="187" spans="1:4" ht="30">
      <c r="A187" s="10" t="s">
        <v>183</v>
      </c>
      <c r="B187" s="11">
        <v>15000</v>
      </c>
      <c r="C187" s="11">
        <v>15037.5</v>
      </c>
      <c r="D187" s="11">
        <v>15075.09375</v>
      </c>
    </row>
    <row r="188" spans="1:4" ht="30">
      <c r="A188" s="10" t="s">
        <v>184</v>
      </c>
      <c r="B188" s="11">
        <v>0</v>
      </c>
      <c r="C188" s="11">
        <v>0</v>
      </c>
      <c r="D188" s="11">
        <v>0</v>
      </c>
    </row>
    <row r="189" spans="1:4" ht="30">
      <c r="A189" s="10" t="s">
        <v>185</v>
      </c>
      <c r="B189" s="11">
        <v>0</v>
      </c>
      <c r="C189" s="11">
        <v>0</v>
      </c>
      <c r="D189" s="11">
        <v>0</v>
      </c>
    </row>
    <row r="190" spans="1:4">
      <c r="A190" s="10" t="s">
        <v>186</v>
      </c>
      <c r="B190" s="11">
        <v>84000</v>
      </c>
      <c r="C190" s="11">
        <v>84210</v>
      </c>
      <c r="D190" s="11">
        <v>84420.524999999994</v>
      </c>
    </row>
    <row r="191" spans="1:4">
      <c r="A191" s="10" t="s">
        <v>187</v>
      </c>
      <c r="B191" s="6">
        <f>SUM(B192:B193)</f>
        <v>61028.24</v>
      </c>
      <c r="C191" s="6">
        <v>61180.810599999997</v>
      </c>
      <c r="D191" s="6">
        <v>61333.7626265</v>
      </c>
    </row>
    <row r="192" spans="1:4" ht="30">
      <c r="A192" s="10" t="s">
        <v>188</v>
      </c>
      <c r="B192" s="11">
        <v>43028.24</v>
      </c>
      <c r="C192" s="11">
        <v>43135.810599999997</v>
      </c>
      <c r="D192" s="11">
        <v>43243.650126499997</v>
      </c>
    </row>
    <row r="193" spans="1:4" ht="30">
      <c r="A193" s="10" t="s">
        <v>189</v>
      </c>
      <c r="B193" s="11">
        <v>18000</v>
      </c>
      <c r="C193" s="11">
        <v>18045</v>
      </c>
      <c r="D193" s="11">
        <v>18090.112499999999</v>
      </c>
    </row>
    <row r="194" spans="1:4">
      <c r="A194" s="10" t="s">
        <v>190</v>
      </c>
      <c r="B194" s="11">
        <v>336500</v>
      </c>
      <c r="C194" s="11">
        <v>337341.25</v>
      </c>
      <c r="D194" s="11">
        <v>338184.60312499997</v>
      </c>
    </row>
    <row r="195" spans="1:4" ht="30">
      <c r="A195" s="10" t="s">
        <v>191</v>
      </c>
      <c r="B195" s="11">
        <v>126000</v>
      </c>
      <c r="C195" s="11">
        <v>126315</v>
      </c>
      <c r="D195" s="11">
        <v>126630.78749999999</v>
      </c>
    </row>
    <row r="196" spans="1:4" ht="30">
      <c r="A196" s="10" t="s">
        <v>192</v>
      </c>
      <c r="B196" s="11">
        <v>145000</v>
      </c>
      <c r="C196" s="11">
        <v>145362.5</v>
      </c>
      <c r="D196" s="11">
        <v>145725.90625</v>
      </c>
    </row>
    <row r="197" spans="1:4" ht="30">
      <c r="A197" s="10" t="s">
        <v>193</v>
      </c>
      <c r="B197" s="11">
        <v>31000</v>
      </c>
      <c r="C197" s="11">
        <v>31077.5</v>
      </c>
      <c r="D197" s="11">
        <v>31155.193749999999</v>
      </c>
    </row>
    <row r="198" spans="1:4" ht="30">
      <c r="A198" s="10" t="s">
        <v>194</v>
      </c>
      <c r="B198" s="11">
        <v>2500</v>
      </c>
      <c r="C198" s="11">
        <v>2506.25</v>
      </c>
      <c r="D198" s="11">
        <v>2512.515625</v>
      </c>
    </row>
    <row r="199" spans="1:4">
      <c r="A199" s="10" t="s">
        <v>195</v>
      </c>
      <c r="B199" s="11">
        <v>22000</v>
      </c>
      <c r="C199" s="11">
        <v>22055</v>
      </c>
      <c r="D199" s="11">
        <v>22110.137499999997</v>
      </c>
    </row>
    <row r="200" spans="1:4">
      <c r="A200" s="10" t="s">
        <v>196</v>
      </c>
      <c r="B200" s="11">
        <v>10000</v>
      </c>
      <c r="C200" s="11">
        <v>10025</v>
      </c>
      <c r="D200" s="11">
        <v>10050.0625</v>
      </c>
    </row>
    <row r="201" spans="1:4">
      <c r="A201" s="10" t="s">
        <v>197</v>
      </c>
      <c r="B201" s="6">
        <f t="shared" ref="B201" si="3">SUM(B202:B212)</f>
        <v>1079433.72</v>
      </c>
      <c r="C201" s="6">
        <v>1082132.3043</v>
      </c>
      <c r="D201" s="6">
        <v>1084837.6350607499</v>
      </c>
    </row>
    <row r="202" spans="1:4" ht="30">
      <c r="A202" s="10" t="s">
        <v>198</v>
      </c>
      <c r="B202" s="11">
        <v>56185.11</v>
      </c>
      <c r="C202" s="11">
        <v>56325.572775000001</v>
      </c>
      <c r="D202" s="11">
        <v>56466.386706937497</v>
      </c>
    </row>
    <row r="203" spans="1:4">
      <c r="A203" s="10" t="s">
        <v>199</v>
      </c>
      <c r="B203" s="11">
        <v>0</v>
      </c>
      <c r="C203" s="11">
        <v>0</v>
      </c>
      <c r="D203" s="11">
        <v>0</v>
      </c>
    </row>
    <row r="204" spans="1:4" ht="30">
      <c r="A204" s="10" t="s">
        <v>200</v>
      </c>
      <c r="B204" s="11">
        <v>3000</v>
      </c>
      <c r="C204" s="11">
        <v>3007.5</v>
      </c>
      <c r="D204" s="11">
        <v>3015.0187499999997</v>
      </c>
    </row>
    <row r="205" spans="1:4" ht="30">
      <c r="A205" s="10" t="s">
        <v>201</v>
      </c>
      <c r="B205" s="11">
        <v>15000</v>
      </c>
      <c r="C205" s="11">
        <v>15037.5</v>
      </c>
      <c r="D205" s="11">
        <v>15075.09375</v>
      </c>
    </row>
    <row r="206" spans="1:4">
      <c r="A206" s="10" t="s">
        <v>202</v>
      </c>
      <c r="B206" s="11">
        <v>0</v>
      </c>
      <c r="C206" s="11">
        <v>0</v>
      </c>
      <c r="D206" s="11">
        <v>0</v>
      </c>
    </row>
    <row r="207" spans="1:4" ht="30">
      <c r="A207" s="10" t="s">
        <v>203</v>
      </c>
      <c r="B207" s="11">
        <v>2000</v>
      </c>
      <c r="C207" s="11">
        <v>2005</v>
      </c>
      <c r="D207" s="11">
        <v>2010.0124999999998</v>
      </c>
    </row>
    <row r="208" spans="1:4">
      <c r="A208" s="10" t="s">
        <v>204</v>
      </c>
      <c r="B208" s="11">
        <v>742998.4</v>
      </c>
      <c r="C208" s="11">
        <v>744855.89599999995</v>
      </c>
      <c r="D208" s="11">
        <v>746718.03573999996</v>
      </c>
    </row>
    <row r="209" spans="1:4" ht="30">
      <c r="A209" s="10" t="s">
        <v>205</v>
      </c>
      <c r="B209" s="11">
        <v>0</v>
      </c>
      <c r="C209" s="11">
        <v>0</v>
      </c>
      <c r="D209" s="11">
        <v>0</v>
      </c>
    </row>
    <row r="210" spans="1:4">
      <c r="A210" s="10" t="s">
        <v>206</v>
      </c>
      <c r="B210" s="11">
        <v>0</v>
      </c>
      <c r="C210" s="11">
        <v>0</v>
      </c>
      <c r="D210" s="11">
        <v>0</v>
      </c>
    </row>
    <row r="211" spans="1:4" ht="30">
      <c r="A211" s="10" t="s">
        <v>207</v>
      </c>
      <c r="B211" s="11">
        <v>176958.21</v>
      </c>
      <c r="C211" s="11">
        <v>177400.60552499999</v>
      </c>
      <c r="D211" s="11">
        <v>177844.10703881248</v>
      </c>
    </row>
    <row r="212" spans="1:4">
      <c r="A212" s="10" t="s">
        <v>208</v>
      </c>
      <c r="B212" s="11">
        <v>83292</v>
      </c>
      <c r="C212" s="11">
        <v>83500.23</v>
      </c>
      <c r="D212" s="11">
        <v>83708.980574999994</v>
      </c>
    </row>
    <row r="213" spans="1:4">
      <c r="A213" s="8" t="s">
        <v>209</v>
      </c>
      <c r="B213" s="9">
        <f t="shared" ref="B213" si="4">+B214+B218+B220</f>
        <v>31298.743900000001</v>
      </c>
      <c r="C213" s="9">
        <v>31376.990759750002</v>
      </c>
      <c r="D213" s="9">
        <v>31455.433236649376</v>
      </c>
    </row>
    <row r="214" spans="1:4">
      <c r="A214" s="10" t="s">
        <v>210</v>
      </c>
      <c r="B214" s="6">
        <f>+B215+B216+B217</f>
        <v>100</v>
      </c>
      <c r="C214" s="6">
        <v>100.25</v>
      </c>
      <c r="D214" s="6">
        <v>100.500625</v>
      </c>
    </row>
    <row r="215" spans="1:4">
      <c r="A215" s="10" t="s">
        <v>211</v>
      </c>
      <c r="B215" s="11">
        <v>0</v>
      </c>
      <c r="C215" s="11">
        <v>0</v>
      </c>
      <c r="D215" s="11">
        <v>0</v>
      </c>
    </row>
    <row r="216" spans="1:4">
      <c r="A216" s="10" t="s">
        <v>212</v>
      </c>
      <c r="B216" s="11">
        <v>100</v>
      </c>
      <c r="C216" s="11">
        <v>100.25</v>
      </c>
      <c r="D216" s="11">
        <v>100.500625</v>
      </c>
    </row>
    <row r="217" spans="1:4">
      <c r="A217" s="10" t="s">
        <v>213</v>
      </c>
      <c r="B217" s="11">
        <v>0</v>
      </c>
      <c r="C217" s="11">
        <v>0</v>
      </c>
      <c r="D217" s="11">
        <v>0</v>
      </c>
    </row>
    <row r="218" spans="1:4">
      <c r="A218" s="10" t="s">
        <v>214</v>
      </c>
      <c r="B218" s="6">
        <f>+B219</f>
        <v>0</v>
      </c>
      <c r="C218" s="6">
        <v>0</v>
      </c>
      <c r="D218" s="6">
        <v>0</v>
      </c>
    </row>
    <row r="219" spans="1:4">
      <c r="A219" s="10" t="s">
        <v>215</v>
      </c>
      <c r="B219" s="11">
        <v>0</v>
      </c>
      <c r="C219" s="11">
        <v>0</v>
      </c>
      <c r="D219" s="11">
        <v>0</v>
      </c>
    </row>
    <row r="220" spans="1:4">
      <c r="A220" s="10" t="s">
        <v>216</v>
      </c>
      <c r="B220" s="11">
        <v>31198.743900000001</v>
      </c>
      <c r="C220" s="11">
        <v>31276.740759750002</v>
      </c>
      <c r="D220" s="11">
        <v>31354.932611649376</v>
      </c>
    </row>
    <row r="221" spans="1:4">
      <c r="A221" s="10" t="s">
        <v>217</v>
      </c>
      <c r="B221" s="11">
        <v>20490.743900000001</v>
      </c>
      <c r="C221" s="11">
        <v>20541.970759750002</v>
      </c>
      <c r="D221" s="11">
        <v>20593.325686649376</v>
      </c>
    </row>
    <row r="222" spans="1:4">
      <c r="A222" s="10" t="s">
        <v>218</v>
      </c>
      <c r="B222" s="11">
        <v>10708</v>
      </c>
      <c r="C222" s="11">
        <v>10734.77</v>
      </c>
      <c r="D222" s="11">
        <v>10761.606925</v>
      </c>
    </row>
    <row r="223" spans="1:4">
      <c r="A223" s="8" t="s">
        <v>219</v>
      </c>
      <c r="B223" s="9">
        <f t="shared" ref="B223" si="5">+B224+B231+B236+B238</f>
        <v>14732263.247200001</v>
      </c>
      <c r="C223" s="9">
        <v>14732263.247200001</v>
      </c>
      <c r="D223" s="9">
        <v>14732263.247200001</v>
      </c>
    </row>
    <row r="224" spans="1:4">
      <c r="A224" s="10" t="s">
        <v>220</v>
      </c>
      <c r="B224" s="6">
        <f>SUM(B225:B230)</f>
        <v>11354461.687800001</v>
      </c>
      <c r="C224" s="6">
        <v>11354461.687800001</v>
      </c>
      <c r="D224" s="6">
        <v>11354461.687800001</v>
      </c>
    </row>
    <row r="225" spans="1:4" ht="30">
      <c r="A225" s="10" t="s">
        <v>221</v>
      </c>
      <c r="B225" s="11">
        <v>10099550.375</v>
      </c>
      <c r="C225" s="11">
        <v>10099550.375</v>
      </c>
      <c r="D225" s="11">
        <v>10099550.375</v>
      </c>
    </row>
    <row r="226" spans="1:4" ht="30">
      <c r="A226" s="10" t="s">
        <v>222</v>
      </c>
      <c r="B226" s="11">
        <v>75004.999100000001</v>
      </c>
      <c r="C226" s="11">
        <v>75004.999100000001</v>
      </c>
      <c r="D226" s="11">
        <v>75004.999100000001</v>
      </c>
    </row>
    <row r="227" spans="1:4" ht="30">
      <c r="A227" s="10" t="s">
        <v>223</v>
      </c>
      <c r="B227" s="11">
        <v>1294887.1037000001</v>
      </c>
      <c r="C227" s="11">
        <v>1294887.1037000001</v>
      </c>
      <c r="D227" s="11">
        <v>1294887.1037000001</v>
      </c>
    </row>
    <row r="228" spans="1:4">
      <c r="A228" s="10" t="s">
        <v>224</v>
      </c>
      <c r="B228" s="11">
        <v>0</v>
      </c>
      <c r="C228" s="11">
        <v>0</v>
      </c>
      <c r="D228" s="11">
        <v>0</v>
      </c>
    </row>
    <row r="229" spans="1:4" ht="30">
      <c r="A229" s="10" t="s">
        <v>225</v>
      </c>
      <c r="B229" s="11">
        <v>0</v>
      </c>
      <c r="C229" s="11">
        <v>0</v>
      </c>
      <c r="D229" s="11">
        <v>0</v>
      </c>
    </row>
    <row r="230" spans="1:4" ht="30">
      <c r="A230" s="10" t="s">
        <v>226</v>
      </c>
      <c r="B230" s="11">
        <v>-114980.79</v>
      </c>
      <c r="C230" s="11">
        <v>-114980.79</v>
      </c>
      <c r="D230" s="11">
        <v>-114980.79</v>
      </c>
    </row>
    <row r="231" spans="1:4">
      <c r="A231" s="10" t="s">
        <v>227</v>
      </c>
      <c r="B231" s="6">
        <f>SUM(B232:B235)</f>
        <v>3100589.1125999996</v>
      </c>
      <c r="C231" s="6">
        <v>3100589.1125999996</v>
      </c>
      <c r="D231" s="6">
        <v>3100589.1125999996</v>
      </c>
    </row>
    <row r="232" spans="1:4" ht="30">
      <c r="A232" s="10" t="s">
        <v>228</v>
      </c>
      <c r="B232" s="11">
        <v>2988608.7488999995</v>
      </c>
      <c r="C232" s="11">
        <v>2988608.7488999995</v>
      </c>
      <c r="D232" s="11">
        <v>2988608.7488999995</v>
      </c>
    </row>
    <row r="233" spans="1:4">
      <c r="A233" s="10" t="s">
        <v>229</v>
      </c>
      <c r="B233" s="11">
        <v>143558.079</v>
      </c>
      <c r="C233" s="11">
        <v>143558.079</v>
      </c>
      <c r="D233" s="11">
        <v>143558.079</v>
      </c>
    </row>
    <row r="234" spans="1:4" ht="30">
      <c r="A234" s="10" t="s">
        <v>230</v>
      </c>
      <c r="B234" s="11">
        <v>0</v>
      </c>
      <c r="C234" s="11">
        <v>0</v>
      </c>
      <c r="D234" s="11">
        <v>0</v>
      </c>
    </row>
    <row r="235" spans="1:4" ht="30">
      <c r="A235" s="10" t="s">
        <v>231</v>
      </c>
      <c r="B235" s="11">
        <v>-31577.7153</v>
      </c>
      <c r="C235" s="11">
        <v>-31577.7153</v>
      </c>
      <c r="D235" s="11">
        <v>-31577.7153</v>
      </c>
    </row>
    <row r="236" spans="1:4">
      <c r="A236" s="10" t="s">
        <v>232</v>
      </c>
      <c r="B236" s="6">
        <f>+B237</f>
        <v>0</v>
      </c>
      <c r="C236" s="6">
        <v>0</v>
      </c>
      <c r="D236" s="6">
        <v>0</v>
      </c>
    </row>
    <row r="237" spans="1:4">
      <c r="A237" s="10" t="s">
        <v>233</v>
      </c>
      <c r="B237" s="11">
        <v>0</v>
      </c>
      <c r="C237" s="11">
        <v>0</v>
      </c>
      <c r="D237" s="11">
        <v>0</v>
      </c>
    </row>
    <row r="238" spans="1:4">
      <c r="A238" s="10" t="s">
        <v>234</v>
      </c>
      <c r="B238" s="6">
        <f>SUM(B239:B245)</f>
        <v>277212.44680000003</v>
      </c>
      <c r="C238" s="6">
        <v>277212.44680000003</v>
      </c>
      <c r="D238" s="6">
        <v>277212.44680000003</v>
      </c>
    </row>
    <row r="239" spans="1:4" ht="30">
      <c r="A239" s="10" t="s">
        <v>235</v>
      </c>
      <c r="B239" s="11">
        <v>147000</v>
      </c>
      <c r="C239" s="11">
        <v>147000</v>
      </c>
      <c r="D239" s="11">
        <v>147000</v>
      </c>
    </row>
    <row r="240" spans="1:4" ht="30">
      <c r="A240" s="10" t="s">
        <v>236</v>
      </c>
      <c r="B240" s="11">
        <v>0</v>
      </c>
      <c r="C240" s="11">
        <v>0</v>
      </c>
      <c r="D240" s="11">
        <v>0</v>
      </c>
    </row>
    <row r="241" spans="1:4" ht="30">
      <c r="A241" s="10" t="s">
        <v>237</v>
      </c>
      <c r="B241" s="11">
        <v>19446</v>
      </c>
      <c r="C241" s="11">
        <v>19446</v>
      </c>
      <c r="D241" s="11">
        <v>19446</v>
      </c>
    </row>
    <row r="242" spans="1:4" ht="30">
      <c r="A242" s="10" t="s">
        <v>238</v>
      </c>
      <c r="B242" s="11">
        <v>6400</v>
      </c>
      <c r="C242" s="11">
        <v>6400</v>
      </c>
      <c r="D242" s="11">
        <v>6400</v>
      </c>
    </row>
    <row r="243" spans="1:4" ht="30">
      <c r="A243" s="10" t="s">
        <v>239</v>
      </c>
      <c r="B243" s="11">
        <v>12915.45</v>
      </c>
      <c r="C243" s="11">
        <v>12915.45</v>
      </c>
      <c r="D243" s="11">
        <v>12915.45</v>
      </c>
    </row>
    <row r="244" spans="1:4">
      <c r="A244" s="10" t="s">
        <v>240</v>
      </c>
      <c r="B244" s="11">
        <v>91450.996799999994</v>
      </c>
      <c r="C244" s="11">
        <v>91450.996799999994</v>
      </c>
      <c r="D244" s="11">
        <v>91450.996799999994</v>
      </c>
    </row>
    <row r="245" spans="1:4">
      <c r="A245" s="10" t="s">
        <v>241</v>
      </c>
      <c r="B245" s="11">
        <v>0</v>
      </c>
      <c r="C245" s="11">
        <v>0</v>
      </c>
      <c r="D245" s="11">
        <v>0</v>
      </c>
    </row>
    <row r="246" spans="1:4">
      <c r="A246" s="8" t="s">
        <v>242</v>
      </c>
      <c r="B246" s="9">
        <f>+B247+B261+B278+B283</f>
        <v>5659487.6249999991</v>
      </c>
      <c r="C246" s="9">
        <v>5673636.3440624997</v>
      </c>
      <c r="D246" s="9">
        <v>5687820.4349226542</v>
      </c>
    </row>
    <row r="247" spans="1:4">
      <c r="A247" s="10" t="s">
        <v>243</v>
      </c>
      <c r="B247" s="6">
        <f>SUM(B248:B260)</f>
        <v>326912.97499999998</v>
      </c>
      <c r="C247" s="6">
        <v>327730.25743749994</v>
      </c>
      <c r="D247" s="6">
        <v>328549.58308109373</v>
      </c>
    </row>
    <row r="248" spans="1:4" ht="30">
      <c r="A248" s="10" t="s">
        <v>244</v>
      </c>
      <c r="B248" s="11">
        <v>20981.125</v>
      </c>
      <c r="C248" s="11">
        <v>21033.5778125</v>
      </c>
      <c r="D248" s="11">
        <v>21086.161757031248</v>
      </c>
    </row>
    <row r="249" spans="1:4" ht="30">
      <c r="A249" s="10" t="s">
        <v>245</v>
      </c>
      <c r="B249" s="11">
        <v>0</v>
      </c>
      <c r="C249" s="11">
        <v>0</v>
      </c>
      <c r="D249" s="11">
        <v>0</v>
      </c>
    </row>
    <row r="250" spans="1:4">
      <c r="A250" s="10" t="s">
        <v>246</v>
      </c>
      <c r="B250" s="11">
        <v>1181.9849999999999</v>
      </c>
      <c r="C250" s="11">
        <v>1184.9399624999999</v>
      </c>
      <c r="D250" s="11">
        <v>1187.9023124062498</v>
      </c>
    </row>
    <row r="251" spans="1:4" ht="45">
      <c r="A251" s="10" t="s">
        <v>247</v>
      </c>
      <c r="B251" s="11">
        <v>121432.41</v>
      </c>
      <c r="C251" s="11">
        <v>121735.991025</v>
      </c>
      <c r="D251" s="11">
        <v>122040.3310025625</v>
      </c>
    </row>
    <row r="252" spans="1:4">
      <c r="A252" s="10" t="s">
        <v>248</v>
      </c>
      <c r="B252" s="11">
        <v>0</v>
      </c>
      <c r="C252" s="11">
        <v>0</v>
      </c>
      <c r="D252" s="11">
        <v>0</v>
      </c>
    </row>
    <row r="253" spans="1:4" ht="30">
      <c r="A253" s="10" t="s">
        <v>249</v>
      </c>
      <c r="B253" s="11">
        <v>0</v>
      </c>
      <c r="C253" s="11">
        <v>0</v>
      </c>
      <c r="D253" s="11">
        <v>0</v>
      </c>
    </row>
    <row r="254" spans="1:4" ht="30">
      <c r="A254" s="10" t="s">
        <v>250</v>
      </c>
      <c r="B254" s="11">
        <v>208.005</v>
      </c>
      <c r="C254" s="11">
        <v>208.52501249999997</v>
      </c>
      <c r="D254" s="11">
        <v>209.04632503124995</v>
      </c>
    </row>
    <row r="255" spans="1:4" ht="30">
      <c r="A255" s="10" t="s">
        <v>251</v>
      </c>
      <c r="B255" s="11">
        <v>61894.375</v>
      </c>
      <c r="C255" s="11">
        <v>62049.110937499994</v>
      </c>
      <c r="D255" s="11">
        <v>62204.233714843744</v>
      </c>
    </row>
    <row r="256" spans="1:4" ht="30">
      <c r="A256" s="10" t="s">
        <v>252</v>
      </c>
      <c r="B256" s="11">
        <v>5385.99</v>
      </c>
      <c r="C256" s="11">
        <v>5399.4549749999996</v>
      </c>
      <c r="D256" s="11">
        <v>5412.953612437499</v>
      </c>
    </row>
    <row r="257" spans="1:4" ht="30">
      <c r="A257" s="10" t="s">
        <v>253</v>
      </c>
      <c r="B257" s="11">
        <v>4300.5749999999998</v>
      </c>
      <c r="C257" s="11">
        <v>4311.3264374999999</v>
      </c>
      <c r="D257" s="11">
        <v>4322.1047535937496</v>
      </c>
    </row>
    <row r="258" spans="1:4" ht="30">
      <c r="A258" s="10" t="s">
        <v>254</v>
      </c>
      <c r="B258" s="11">
        <v>77384.78</v>
      </c>
      <c r="C258" s="11">
        <v>77578.241949999996</v>
      </c>
      <c r="D258" s="11">
        <v>77772.187554874996</v>
      </c>
    </row>
    <row r="259" spans="1:4" ht="30">
      <c r="A259" s="10" t="s">
        <v>255</v>
      </c>
      <c r="B259" s="11">
        <v>826.005</v>
      </c>
      <c r="C259" s="11">
        <v>828.07001249999996</v>
      </c>
      <c r="D259" s="11">
        <v>830.14018753124992</v>
      </c>
    </row>
    <row r="260" spans="1:4" ht="30">
      <c r="A260" s="10" t="s">
        <v>256</v>
      </c>
      <c r="B260" s="11">
        <v>33317.724999999999</v>
      </c>
      <c r="C260" s="11">
        <v>33401.019312499993</v>
      </c>
      <c r="D260" s="11">
        <v>33484.521860781242</v>
      </c>
    </row>
    <row r="261" spans="1:4">
      <c r="A261" s="10" t="s">
        <v>257</v>
      </c>
      <c r="B261" s="6">
        <f>SUM(B262:B277)</f>
        <v>5332574.6499999994</v>
      </c>
      <c r="C261" s="6">
        <v>5345906.0866249995</v>
      </c>
      <c r="D261" s="6">
        <v>5359270.8518415606</v>
      </c>
    </row>
    <row r="262" spans="1:4" ht="30">
      <c r="A262" s="10" t="s">
        <v>258</v>
      </c>
      <c r="B262" s="11">
        <v>1318283.22</v>
      </c>
      <c r="C262" s="11">
        <v>1321578.92805</v>
      </c>
      <c r="D262" s="11">
        <v>1324882.8753701248</v>
      </c>
    </row>
    <row r="263" spans="1:4" ht="30">
      <c r="A263" s="10" t="s">
        <v>259</v>
      </c>
      <c r="B263" s="11">
        <v>2924238.2149999999</v>
      </c>
      <c r="C263" s="11">
        <v>2931548.8105374998</v>
      </c>
      <c r="D263" s="11">
        <v>2938877.6825638432</v>
      </c>
    </row>
    <row r="264" spans="1:4" ht="45">
      <c r="A264" s="10" t="s">
        <v>260</v>
      </c>
      <c r="B264" s="11">
        <v>123644.34</v>
      </c>
      <c r="C264" s="11">
        <v>123953.45084999999</v>
      </c>
      <c r="D264" s="11">
        <v>124263.33447712498</v>
      </c>
    </row>
    <row r="265" spans="1:4" ht="45">
      <c r="A265" s="10" t="s">
        <v>261</v>
      </c>
      <c r="B265" s="11">
        <v>299201.28000000003</v>
      </c>
      <c r="C265" s="11">
        <v>299949.28320000001</v>
      </c>
      <c r="D265" s="11">
        <v>300699.15640799998</v>
      </c>
    </row>
    <row r="266" spans="1:4" ht="30">
      <c r="A266" s="10" t="s">
        <v>262</v>
      </c>
      <c r="B266" s="11">
        <v>189683.995</v>
      </c>
      <c r="C266" s="11">
        <v>190158.20498749998</v>
      </c>
      <c r="D266" s="11">
        <v>190633.60049996871</v>
      </c>
    </row>
    <row r="267" spans="1:4" ht="30">
      <c r="A267" s="10" t="s">
        <v>263</v>
      </c>
      <c r="B267" s="11">
        <v>91711.395000000004</v>
      </c>
      <c r="C267" s="11">
        <v>91940.673487499997</v>
      </c>
      <c r="D267" s="11">
        <v>92170.525171218746</v>
      </c>
    </row>
    <row r="268" spans="1:4">
      <c r="A268" s="10" t="s">
        <v>264</v>
      </c>
      <c r="B268" s="11">
        <v>215877.07</v>
      </c>
      <c r="C268" s="11">
        <v>216416.76267500001</v>
      </c>
      <c r="D268" s="11">
        <v>216957.80458168749</v>
      </c>
    </row>
    <row r="269" spans="1:4" ht="60">
      <c r="A269" s="10" t="s">
        <v>265</v>
      </c>
      <c r="B269" s="11">
        <v>38607.315000000002</v>
      </c>
      <c r="C269" s="11">
        <v>38703.833287499998</v>
      </c>
      <c r="D269" s="11">
        <v>38800.592870718749</v>
      </c>
    </row>
    <row r="270" spans="1:4">
      <c r="A270" s="10" t="s">
        <v>266</v>
      </c>
      <c r="B270" s="11">
        <v>34055.550000000003</v>
      </c>
      <c r="C270" s="11">
        <v>34140.688875</v>
      </c>
      <c r="D270" s="11">
        <v>34226.040597187501</v>
      </c>
    </row>
    <row r="271" spans="1:4" ht="30">
      <c r="A271" s="10" t="s">
        <v>267</v>
      </c>
      <c r="B271" s="11">
        <v>60942.254999999997</v>
      </c>
      <c r="C271" s="11">
        <v>61094.610637499994</v>
      </c>
      <c r="D271" s="11">
        <v>61247.347164093742</v>
      </c>
    </row>
    <row r="272" spans="1:4" ht="30">
      <c r="A272" s="10" t="s">
        <v>268</v>
      </c>
      <c r="B272" s="11">
        <v>0</v>
      </c>
      <c r="C272" s="11">
        <v>0</v>
      </c>
      <c r="D272" s="11">
        <v>0</v>
      </c>
    </row>
    <row r="273" spans="1:4" ht="30">
      <c r="A273" s="10" t="s">
        <v>269</v>
      </c>
      <c r="B273" s="11">
        <v>12343.004999999999</v>
      </c>
      <c r="C273" s="11">
        <v>12373.862512499998</v>
      </c>
      <c r="D273" s="11">
        <v>12404.797168781248</v>
      </c>
    </row>
    <row r="274" spans="1:4" ht="45">
      <c r="A274" s="10" t="s">
        <v>270</v>
      </c>
      <c r="B274" s="11">
        <v>4933.9949999999999</v>
      </c>
      <c r="C274" s="11">
        <v>4946.3299874999993</v>
      </c>
      <c r="D274" s="11">
        <v>4958.695812468749</v>
      </c>
    </row>
    <row r="275" spans="1:4" ht="30">
      <c r="A275" s="10" t="s">
        <v>271</v>
      </c>
      <c r="B275" s="11">
        <v>8242.0049999999992</v>
      </c>
      <c r="C275" s="11">
        <v>8262.6100124999994</v>
      </c>
      <c r="D275" s="11">
        <v>8283.2665375312481</v>
      </c>
    </row>
    <row r="276" spans="1:4" ht="30">
      <c r="A276" s="10" t="s">
        <v>272</v>
      </c>
      <c r="B276" s="11">
        <v>9790.0049999999992</v>
      </c>
      <c r="C276" s="11">
        <v>9814.4800124999983</v>
      </c>
      <c r="D276" s="11">
        <v>9839.0162125312472</v>
      </c>
    </row>
    <row r="277" spans="1:4" ht="30">
      <c r="A277" s="10" t="s">
        <v>273</v>
      </c>
      <c r="B277" s="11">
        <v>1021.005</v>
      </c>
      <c r="C277" s="11">
        <v>1023.5575124999999</v>
      </c>
      <c r="D277" s="11">
        <v>1026.11640628125</v>
      </c>
    </row>
    <row r="278" spans="1:4">
      <c r="A278" s="10" t="s">
        <v>274</v>
      </c>
      <c r="B278" s="6">
        <f>SUM(B279:B282)</f>
        <v>0</v>
      </c>
      <c r="C278" s="6">
        <v>0</v>
      </c>
      <c r="D278" s="6">
        <v>0</v>
      </c>
    </row>
    <row r="279" spans="1:4" ht="30">
      <c r="A279" s="10" t="s">
        <v>275</v>
      </c>
      <c r="B279" s="11">
        <v>0</v>
      </c>
      <c r="C279" s="11">
        <v>0</v>
      </c>
      <c r="D279" s="11">
        <v>0</v>
      </c>
    </row>
    <row r="280" spans="1:4" ht="30">
      <c r="A280" s="10" t="s">
        <v>276</v>
      </c>
      <c r="B280" s="11">
        <v>0</v>
      </c>
      <c r="C280" s="11">
        <v>0</v>
      </c>
      <c r="D280" s="11">
        <v>0</v>
      </c>
    </row>
    <row r="281" spans="1:4">
      <c r="A281" s="10" t="s">
        <v>277</v>
      </c>
      <c r="B281" s="11">
        <v>0</v>
      </c>
      <c r="C281" s="11">
        <v>0</v>
      </c>
      <c r="D281" s="11">
        <v>0</v>
      </c>
    </row>
    <row r="282" spans="1:4">
      <c r="A282" s="10" t="s">
        <v>278</v>
      </c>
      <c r="B282" s="11">
        <v>0</v>
      </c>
      <c r="C282" s="11">
        <v>0</v>
      </c>
      <c r="D282" s="11">
        <v>0</v>
      </c>
    </row>
    <row r="283" spans="1:4" ht="30">
      <c r="A283" s="10" t="s">
        <v>279</v>
      </c>
      <c r="B283" s="11">
        <v>0</v>
      </c>
      <c r="C283" s="11">
        <v>0</v>
      </c>
      <c r="D283" s="11">
        <v>0</v>
      </c>
    </row>
    <row r="284" spans="1:4" ht="30">
      <c r="A284" s="10" t="s">
        <v>280</v>
      </c>
      <c r="B284" s="11">
        <v>0</v>
      </c>
      <c r="C284" s="11">
        <v>0</v>
      </c>
      <c r="D284" s="11">
        <v>0</v>
      </c>
    </row>
    <row r="285" spans="1:4" ht="30">
      <c r="A285" s="8" t="s">
        <v>281</v>
      </c>
      <c r="B285" s="9">
        <f>+B286+B289</f>
        <v>0</v>
      </c>
      <c r="C285" s="9">
        <v>0</v>
      </c>
      <c r="D285" s="9">
        <v>0</v>
      </c>
    </row>
    <row r="286" spans="1:4" ht="30">
      <c r="A286" s="10" t="s">
        <v>282</v>
      </c>
      <c r="B286" s="6">
        <f>+B287+B288</f>
        <v>0</v>
      </c>
      <c r="C286" s="6">
        <v>0</v>
      </c>
      <c r="D286" s="6">
        <v>0</v>
      </c>
    </row>
    <row r="287" spans="1:4" ht="30">
      <c r="A287" s="10" t="s">
        <v>283</v>
      </c>
      <c r="B287" s="11">
        <v>0</v>
      </c>
      <c r="C287" s="11">
        <v>0</v>
      </c>
      <c r="D287" s="11">
        <v>0</v>
      </c>
    </row>
    <row r="288" spans="1:4" ht="30">
      <c r="A288" s="10" t="s">
        <v>284</v>
      </c>
      <c r="B288" s="11">
        <v>0</v>
      </c>
      <c r="C288" s="11">
        <v>0</v>
      </c>
      <c r="D288" s="11">
        <v>0</v>
      </c>
    </row>
    <row r="289" spans="1:4" ht="30">
      <c r="A289" s="10" t="s">
        <v>285</v>
      </c>
      <c r="B289" s="6">
        <f>SUM(B290:B293)</f>
        <v>0</v>
      </c>
      <c r="C289" s="6">
        <v>0</v>
      </c>
      <c r="D289" s="6">
        <v>0</v>
      </c>
    </row>
    <row r="290" spans="1:4" ht="30">
      <c r="A290" s="10" t="s">
        <v>286</v>
      </c>
      <c r="B290" s="11">
        <v>0</v>
      </c>
      <c r="C290" s="11">
        <v>0</v>
      </c>
      <c r="D290" s="11">
        <v>0</v>
      </c>
    </row>
    <row r="291" spans="1:4" ht="30">
      <c r="A291" s="10" t="s">
        <v>287</v>
      </c>
      <c r="B291" s="11">
        <v>0</v>
      </c>
      <c r="C291" s="11">
        <v>0</v>
      </c>
      <c r="D291" s="11">
        <v>0</v>
      </c>
    </row>
    <row r="292" spans="1:4">
      <c r="A292" s="10" t="s">
        <v>288</v>
      </c>
      <c r="B292" s="11">
        <v>0</v>
      </c>
      <c r="C292" s="11">
        <v>0</v>
      </c>
      <c r="D292" s="11">
        <v>0</v>
      </c>
    </row>
    <row r="293" spans="1:4">
      <c r="A293" s="10" t="s">
        <v>289</v>
      </c>
      <c r="B293" s="11">
        <v>0</v>
      </c>
      <c r="C293" s="11">
        <v>0</v>
      </c>
      <c r="D293" s="11">
        <v>0</v>
      </c>
    </row>
    <row r="294" spans="1:4">
      <c r="A294" s="8" t="s">
        <v>290</v>
      </c>
      <c r="B294" s="9">
        <f>SUM(B295:B302)</f>
        <v>0</v>
      </c>
      <c r="C294" s="9">
        <v>0</v>
      </c>
      <c r="D294" s="9">
        <v>0</v>
      </c>
    </row>
    <row r="295" spans="1:4" ht="30">
      <c r="A295" s="10" t="s">
        <v>291</v>
      </c>
      <c r="B295" s="11">
        <v>0</v>
      </c>
      <c r="C295" s="11">
        <v>0</v>
      </c>
      <c r="D295" s="11">
        <v>0</v>
      </c>
    </row>
    <row r="296" spans="1:4" ht="30">
      <c r="A296" s="10" t="s">
        <v>292</v>
      </c>
      <c r="B296" s="11">
        <v>0</v>
      </c>
      <c r="C296" s="11">
        <v>0</v>
      </c>
      <c r="D296" s="11">
        <v>0</v>
      </c>
    </row>
    <row r="297" spans="1:4" ht="45">
      <c r="A297" s="10" t="s">
        <v>293</v>
      </c>
      <c r="B297" s="11">
        <v>0</v>
      </c>
      <c r="C297" s="11">
        <v>0</v>
      </c>
      <c r="D297" s="11">
        <v>0</v>
      </c>
    </row>
    <row r="298" spans="1:4">
      <c r="A298" s="10" t="s">
        <v>294</v>
      </c>
      <c r="B298" s="11">
        <v>0</v>
      </c>
      <c r="C298" s="11">
        <v>0</v>
      </c>
      <c r="D298" s="11">
        <v>0</v>
      </c>
    </row>
    <row r="299" spans="1:4" ht="30">
      <c r="A299" s="10" t="s">
        <v>295</v>
      </c>
      <c r="B299" s="11">
        <v>0</v>
      </c>
      <c r="C299" s="11">
        <v>0</v>
      </c>
      <c r="D299" s="11">
        <v>0</v>
      </c>
    </row>
    <row r="300" spans="1:4">
      <c r="A300" s="10" t="s">
        <v>296</v>
      </c>
      <c r="B300" s="11">
        <v>0</v>
      </c>
      <c r="C300" s="11">
        <v>0</v>
      </c>
      <c r="D300" s="11">
        <v>0</v>
      </c>
    </row>
    <row r="301" spans="1:4" ht="30">
      <c r="A301" s="10" t="s">
        <v>297</v>
      </c>
      <c r="B301" s="11">
        <v>0</v>
      </c>
      <c r="C301" s="11">
        <v>0</v>
      </c>
      <c r="D301" s="11">
        <v>0</v>
      </c>
    </row>
    <row r="302" spans="1:4" ht="45">
      <c r="A302" s="10" t="s">
        <v>298</v>
      </c>
      <c r="B302" s="11">
        <v>0</v>
      </c>
      <c r="C302" s="11">
        <v>0</v>
      </c>
      <c r="D302" s="11">
        <v>0</v>
      </c>
    </row>
    <row r="303" spans="1:4">
      <c r="A303" s="8" t="s">
        <v>299</v>
      </c>
      <c r="B303" s="9">
        <f>SUM(B304:B309)</f>
        <v>0</v>
      </c>
      <c r="C303" s="9">
        <v>0</v>
      </c>
      <c r="D303" s="9">
        <v>0</v>
      </c>
    </row>
    <row r="304" spans="1:4" ht="30">
      <c r="A304" s="10" t="s">
        <v>300</v>
      </c>
      <c r="B304" s="11">
        <v>0</v>
      </c>
      <c r="C304" s="11">
        <v>0</v>
      </c>
      <c r="D304" s="11">
        <v>0</v>
      </c>
    </row>
    <row r="305" spans="1:4">
      <c r="A305" s="10" t="s">
        <v>301</v>
      </c>
      <c r="B305" s="11">
        <v>0</v>
      </c>
      <c r="C305" s="11">
        <v>0</v>
      </c>
      <c r="D305" s="11">
        <v>0</v>
      </c>
    </row>
    <row r="306" spans="1:4" ht="30">
      <c r="A306" s="10" t="s">
        <v>302</v>
      </c>
      <c r="B306" s="11">
        <v>0</v>
      </c>
      <c r="C306" s="11">
        <v>0</v>
      </c>
      <c r="D306" s="11">
        <v>0</v>
      </c>
    </row>
    <row r="307" spans="1:4" ht="30">
      <c r="A307" s="10" t="s">
        <v>303</v>
      </c>
      <c r="B307" s="11">
        <v>0</v>
      </c>
      <c r="C307" s="11">
        <v>0</v>
      </c>
      <c r="D307" s="11">
        <v>0</v>
      </c>
    </row>
    <row r="308" spans="1:4" ht="30">
      <c r="A308" s="10" t="s">
        <v>304</v>
      </c>
      <c r="B308" s="11">
        <v>0</v>
      </c>
      <c r="C308" s="11">
        <v>0</v>
      </c>
      <c r="D308" s="11">
        <v>0</v>
      </c>
    </row>
    <row r="309" spans="1:4" ht="30">
      <c r="A309" s="10" t="s">
        <v>305</v>
      </c>
      <c r="B309" s="11">
        <v>0</v>
      </c>
      <c r="C309" s="11">
        <v>0</v>
      </c>
      <c r="D309" s="11">
        <v>0</v>
      </c>
    </row>
    <row r="310" spans="1:4">
      <c r="A310" s="8" t="s">
        <v>306</v>
      </c>
      <c r="B310" s="9">
        <f t="shared" ref="B310" si="6">+B311+B319+B324+B329+B336+B338+B345</f>
        <v>2432491.2753999997</v>
      </c>
      <c r="C310" s="9">
        <v>2438572.5035885</v>
      </c>
      <c r="D310" s="9">
        <v>2444668.9348474713</v>
      </c>
    </row>
    <row r="311" spans="1:4">
      <c r="A311" s="10" t="s">
        <v>307</v>
      </c>
      <c r="B311" s="6">
        <f>SUM(B312:B318)</f>
        <v>316208.27539999998</v>
      </c>
      <c r="C311" s="6">
        <v>316998.79608850001</v>
      </c>
      <c r="D311" s="6">
        <v>317791.29307872121</v>
      </c>
    </row>
    <row r="312" spans="1:4">
      <c r="A312" s="10" t="s">
        <v>308</v>
      </c>
      <c r="B312" s="11">
        <v>10000</v>
      </c>
      <c r="C312" s="11">
        <v>10025</v>
      </c>
      <c r="D312" s="11">
        <v>10050.0625</v>
      </c>
    </row>
    <row r="313" spans="1:4">
      <c r="A313" s="10" t="s">
        <v>309</v>
      </c>
      <c r="B313" s="11">
        <v>500</v>
      </c>
      <c r="C313" s="11">
        <v>501.25</v>
      </c>
      <c r="D313" s="11">
        <v>502.50312499999995</v>
      </c>
    </row>
    <row r="314" spans="1:4">
      <c r="A314" s="10" t="s">
        <v>310</v>
      </c>
      <c r="B314" s="11">
        <v>280000</v>
      </c>
      <c r="C314" s="11">
        <v>280700</v>
      </c>
      <c r="D314" s="11">
        <v>281401.75</v>
      </c>
    </row>
    <row r="315" spans="1:4">
      <c r="A315" s="10" t="s">
        <v>311</v>
      </c>
      <c r="B315" s="11">
        <v>600</v>
      </c>
      <c r="C315" s="11">
        <v>601.5</v>
      </c>
      <c r="D315" s="11">
        <v>603.00374999999997</v>
      </c>
    </row>
    <row r="316" spans="1:4">
      <c r="A316" s="10" t="s">
        <v>312</v>
      </c>
      <c r="B316" s="11">
        <v>15000</v>
      </c>
      <c r="C316" s="11">
        <v>15037.5</v>
      </c>
      <c r="D316" s="11">
        <v>15075.09375</v>
      </c>
    </row>
    <row r="317" spans="1:4">
      <c r="A317" s="10" t="s">
        <v>313</v>
      </c>
      <c r="B317" s="11">
        <v>10108.2754</v>
      </c>
      <c r="C317" s="11">
        <v>10133.546088499999</v>
      </c>
      <c r="D317" s="11">
        <v>10158.879953721249</v>
      </c>
    </row>
    <row r="318" spans="1:4">
      <c r="A318" s="10" t="s">
        <v>314</v>
      </c>
      <c r="B318" s="11">
        <v>0</v>
      </c>
      <c r="C318" s="11">
        <v>0</v>
      </c>
      <c r="D318" s="11">
        <v>0</v>
      </c>
    </row>
    <row r="319" spans="1:4">
      <c r="A319" s="10" t="s">
        <v>315</v>
      </c>
      <c r="B319" s="6">
        <f>SUM(B320:B323)</f>
        <v>1708150</v>
      </c>
      <c r="C319" s="6">
        <v>1712420.375</v>
      </c>
      <c r="D319" s="6">
        <v>1716701.4259374999</v>
      </c>
    </row>
    <row r="320" spans="1:4">
      <c r="A320" s="10" t="s">
        <v>316</v>
      </c>
      <c r="B320" s="11">
        <v>1600000</v>
      </c>
      <c r="C320" s="11">
        <v>1604000</v>
      </c>
      <c r="D320" s="11">
        <v>1608010</v>
      </c>
    </row>
    <row r="321" spans="1:4">
      <c r="A321" s="10" t="s">
        <v>317</v>
      </c>
      <c r="B321" s="11">
        <v>97600</v>
      </c>
      <c r="C321" s="11">
        <v>97844</v>
      </c>
      <c r="D321" s="11">
        <v>98088.609999999986</v>
      </c>
    </row>
    <row r="322" spans="1:4">
      <c r="A322" s="10" t="s">
        <v>318</v>
      </c>
      <c r="B322" s="11">
        <v>10500</v>
      </c>
      <c r="C322" s="11">
        <v>10526.25</v>
      </c>
      <c r="D322" s="11">
        <v>10552.565624999999</v>
      </c>
    </row>
    <row r="323" spans="1:4">
      <c r="A323" s="10" t="s">
        <v>319</v>
      </c>
      <c r="B323" s="11">
        <v>50</v>
      </c>
      <c r="C323" s="11">
        <v>50.125</v>
      </c>
      <c r="D323" s="11">
        <v>50.2503125</v>
      </c>
    </row>
    <row r="324" spans="1:4">
      <c r="A324" s="10" t="s">
        <v>320</v>
      </c>
      <c r="B324" s="6">
        <f>SUM(B325:B328)</f>
        <v>377133</v>
      </c>
      <c r="C324" s="6">
        <v>378075.83250000002</v>
      </c>
      <c r="D324" s="6">
        <v>379021.02208124998</v>
      </c>
    </row>
    <row r="325" spans="1:4">
      <c r="A325" s="10" t="s">
        <v>321</v>
      </c>
      <c r="B325" s="11">
        <v>239633</v>
      </c>
      <c r="C325" s="11">
        <v>240232.08249999999</v>
      </c>
      <c r="D325" s="11">
        <v>240832.66270624998</v>
      </c>
    </row>
    <row r="326" spans="1:4">
      <c r="A326" s="10" t="s">
        <v>322</v>
      </c>
      <c r="B326" s="11">
        <v>5000</v>
      </c>
      <c r="C326" s="11">
        <v>5012.5</v>
      </c>
      <c r="D326" s="11">
        <v>5025.03125</v>
      </c>
    </row>
    <row r="327" spans="1:4">
      <c r="A327" s="10" t="s">
        <v>323</v>
      </c>
      <c r="B327" s="11">
        <v>120000</v>
      </c>
      <c r="C327" s="11">
        <v>120300</v>
      </c>
      <c r="D327" s="11">
        <v>120600.75</v>
      </c>
    </row>
    <row r="328" spans="1:4">
      <c r="A328" s="10" t="s">
        <v>324</v>
      </c>
      <c r="B328" s="11">
        <v>12500</v>
      </c>
      <c r="C328" s="11">
        <v>12531.25</v>
      </c>
      <c r="D328" s="11">
        <v>12562.578124999998</v>
      </c>
    </row>
    <row r="329" spans="1:4">
      <c r="A329" s="10" t="s">
        <v>325</v>
      </c>
      <c r="B329" s="6">
        <f>SUM(B330:B335)</f>
        <v>12000</v>
      </c>
      <c r="C329" s="6">
        <v>12030</v>
      </c>
      <c r="D329" s="6">
        <v>12060.074999999999</v>
      </c>
    </row>
    <row r="330" spans="1:4">
      <c r="A330" s="10" t="s">
        <v>326</v>
      </c>
      <c r="B330" s="11">
        <v>0</v>
      </c>
      <c r="C330" s="11">
        <v>0</v>
      </c>
      <c r="D330" s="11">
        <v>0</v>
      </c>
    </row>
    <row r="331" spans="1:4" ht="30">
      <c r="A331" s="10" t="s">
        <v>327</v>
      </c>
      <c r="B331" s="11">
        <v>0</v>
      </c>
      <c r="C331" s="11">
        <v>0</v>
      </c>
      <c r="D331" s="11">
        <v>0</v>
      </c>
    </row>
    <row r="332" spans="1:4">
      <c r="A332" s="10" t="s">
        <v>328</v>
      </c>
      <c r="B332" s="11">
        <v>0</v>
      </c>
      <c r="C332" s="11">
        <v>0</v>
      </c>
      <c r="D332" s="11">
        <v>0</v>
      </c>
    </row>
    <row r="333" spans="1:4">
      <c r="A333" s="10" t="s">
        <v>329</v>
      </c>
      <c r="B333" s="11">
        <v>5500</v>
      </c>
      <c r="C333" s="11">
        <v>5513.75</v>
      </c>
      <c r="D333" s="11">
        <v>5527.5343749999993</v>
      </c>
    </row>
    <row r="334" spans="1:4" ht="30">
      <c r="A334" s="10" t="s">
        <v>330</v>
      </c>
      <c r="B334" s="11">
        <v>2000</v>
      </c>
      <c r="C334" s="11">
        <v>2005</v>
      </c>
      <c r="D334" s="11">
        <v>2010.0124999999998</v>
      </c>
    </row>
    <row r="335" spans="1:4">
      <c r="A335" s="10" t="s">
        <v>331</v>
      </c>
      <c r="B335" s="11">
        <v>4500</v>
      </c>
      <c r="C335" s="11">
        <v>4511.25</v>
      </c>
      <c r="D335" s="11">
        <v>4522.5281249999998</v>
      </c>
    </row>
    <row r="336" spans="1:4">
      <c r="A336" s="10" t="s">
        <v>332</v>
      </c>
      <c r="B336" s="6">
        <f>+B337</f>
        <v>0</v>
      </c>
      <c r="C336" s="6">
        <v>0</v>
      </c>
      <c r="D336" s="6">
        <v>0</v>
      </c>
    </row>
    <row r="337" spans="1:4">
      <c r="A337" s="10" t="s">
        <v>333</v>
      </c>
      <c r="B337" s="11">
        <v>0</v>
      </c>
      <c r="C337" s="11">
        <v>0</v>
      </c>
      <c r="D337" s="11">
        <v>0</v>
      </c>
    </row>
    <row r="338" spans="1:4" ht="30">
      <c r="A338" s="10" t="s">
        <v>334</v>
      </c>
      <c r="B338" s="6">
        <f>SUM(B339:B344)</f>
        <v>0</v>
      </c>
      <c r="C338" s="6">
        <v>0</v>
      </c>
      <c r="D338" s="6">
        <v>0</v>
      </c>
    </row>
    <row r="339" spans="1:4" ht="30">
      <c r="A339" s="10" t="s">
        <v>335</v>
      </c>
      <c r="B339" s="11">
        <v>0</v>
      </c>
      <c r="C339" s="11">
        <v>0</v>
      </c>
      <c r="D339" s="11">
        <v>0</v>
      </c>
    </row>
    <row r="340" spans="1:4" ht="30">
      <c r="A340" s="10" t="s">
        <v>336</v>
      </c>
      <c r="B340" s="11">
        <v>0</v>
      </c>
      <c r="C340" s="11">
        <v>0</v>
      </c>
      <c r="D340" s="11">
        <v>0</v>
      </c>
    </row>
    <row r="341" spans="1:4" ht="30">
      <c r="A341" s="10" t="s">
        <v>337</v>
      </c>
      <c r="B341" s="11">
        <v>0</v>
      </c>
      <c r="C341" s="11">
        <v>0</v>
      </c>
      <c r="D341" s="11">
        <v>0</v>
      </c>
    </row>
    <row r="342" spans="1:4" ht="30">
      <c r="A342" s="10" t="s">
        <v>338</v>
      </c>
      <c r="B342" s="11">
        <v>0</v>
      </c>
      <c r="C342" s="11">
        <v>0</v>
      </c>
      <c r="D342" s="11">
        <v>0</v>
      </c>
    </row>
    <row r="343" spans="1:4" ht="30">
      <c r="A343" s="10" t="s">
        <v>339</v>
      </c>
      <c r="B343" s="11">
        <v>0</v>
      </c>
      <c r="C343" s="11">
        <v>0</v>
      </c>
      <c r="D343" s="11">
        <v>0</v>
      </c>
    </row>
    <row r="344" spans="1:4" ht="30">
      <c r="A344" s="10" t="s">
        <v>340</v>
      </c>
      <c r="B344" s="11">
        <v>0</v>
      </c>
      <c r="C344" s="11">
        <v>0</v>
      </c>
      <c r="D344" s="11">
        <v>0</v>
      </c>
    </row>
    <row r="345" spans="1:4">
      <c r="A345" s="10" t="s">
        <v>341</v>
      </c>
      <c r="B345" s="6">
        <f>+B346</f>
        <v>19000</v>
      </c>
      <c r="C345" s="6">
        <v>19047.5</v>
      </c>
      <c r="D345" s="6">
        <v>19095.118749999998</v>
      </c>
    </row>
    <row r="346" spans="1:4" ht="30">
      <c r="A346" s="10" t="s">
        <v>342</v>
      </c>
      <c r="B346" s="11">
        <v>19000</v>
      </c>
      <c r="C346" s="11">
        <v>19047.5</v>
      </c>
      <c r="D346" s="11">
        <v>19095.118749999998</v>
      </c>
    </row>
    <row r="347" spans="1:4">
      <c r="A347" s="13" t="s">
        <v>343</v>
      </c>
      <c r="B347" s="14">
        <f>+B310+B303+B294+B285+B246+B223+B213+B124+B99</f>
        <v>55653695.100740448</v>
      </c>
      <c r="C347" s="14">
        <v>55755998.680374302</v>
      </c>
      <c r="D347" s="14">
        <v>55858558.01895722</v>
      </c>
    </row>
    <row r="348" spans="1:4">
      <c r="A348" s="8"/>
      <c r="B348" s="11"/>
      <c r="C348" s="11"/>
      <c r="D348" s="11"/>
    </row>
    <row r="349" spans="1:4" ht="30">
      <c r="A349" s="17" t="s">
        <v>344</v>
      </c>
      <c r="B349" s="18">
        <f>+B96-B347</f>
        <v>-162494.2537060231</v>
      </c>
      <c r="C349" s="18">
        <v>-264797.83173988014</v>
      </c>
      <c r="D349" s="18"/>
    </row>
    <row r="350" spans="1:4">
      <c r="A350" s="7"/>
      <c r="B350" s="6"/>
      <c r="C350" s="6"/>
      <c r="D350" s="6">
        <v>-367357.17032279819</v>
      </c>
    </row>
    <row r="351" spans="1:4">
      <c r="A351" s="7" t="s">
        <v>345</v>
      </c>
      <c r="B351" s="6"/>
      <c r="C351" s="6"/>
      <c r="D351" s="6"/>
    </row>
    <row r="352" spans="1:4">
      <c r="A352" s="8" t="s">
        <v>346</v>
      </c>
      <c r="B352" s="9">
        <f>+B353+B355</f>
        <v>0</v>
      </c>
      <c r="C352" s="9">
        <v>0</v>
      </c>
      <c r="D352" s="9"/>
    </row>
    <row r="353" spans="1:4">
      <c r="A353" s="10" t="s">
        <v>347</v>
      </c>
      <c r="B353" s="6">
        <f>+B354</f>
        <v>0</v>
      </c>
      <c r="C353" s="6">
        <v>0</v>
      </c>
      <c r="D353" s="6"/>
    </row>
    <row r="354" spans="1:4" ht="30">
      <c r="A354" s="10" t="s">
        <v>348</v>
      </c>
      <c r="B354" s="11">
        <v>0</v>
      </c>
      <c r="C354" s="11">
        <v>0</v>
      </c>
      <c r="D354" s="11"/>
    </row>
    <row r="355" spans="1:4">
      <c r="A355" s="10" t="s">
        <v>349</v>
      </c>
      <c r="B355" s="6">
        <f>+B356</f>
        <v>0</v>
      </c>
      <c r="C355" s="6">
        <v>0</v>
      </c>
      <c r="D355" s="6">
        <v>0</v>
      </c>
    </row>
    <row r="356" spans="1:4" ht="30">
      <c r="A356" s="10" t="s">
        <v>350</v>
      </c>
      <c r="B356" s="11">
        <v>0</v>
      </c>
      <c r="C356" s="11">
        <v>0</v>
      </c>
      <c r="D356" s="11">
        <v>0</v>
      </c>
    </row>
    <row r="357" spans="1:4">
      <c r="A357" s="8" t="s">
        <v>351</v>
      </c>
      <c r="B357" s="9">
        <f>+B358+B360+B362</f>
        <v>0</v>
      </c>
      <c r="C357" s="9">
        <v>0</v>
      </c>
      <c r="D357" s="9">
        <v>0</v>
      </c>
    </row>
    <row r="358" spans="1:4">
      <c r="A358" s="10" t="s">
        <v>352</v>
      </c>
      <c r="B358" s="6">
        <f>+B359</f>
        <v>0</v>
      </c>
      <c r="C358" s="6">
        <v>0</v>
      </c>
      <c r="D358" s="6">
        <v>0</v>
      </c>
    </row>
    <row r="359" spans="1:4" ht="30">
      <c r="A359" s="10" t="s">
        <v>353</v>
      </c>
      <c r="B359" s="11">
        <v>0</v>
      </c>
      <c r="C359" s="11">
        <v>0</v>
      </c>
      <c r="D359" s="11">
        <v>0</v>
      </c>
    </row>
    <row r="360" spans="1:4">
      <c r="A360" s="10" t="s">
        <v>354</v>
      </c>
      <c r="B360" s="6">
        <f>+B361</f>
        <v>0</v>
      </c>
      <c r="C360" s="6">
        <v>0</v>
      </c>
      <c r="D360" s="6">
        <v>0</v>
      </c>
    </row>
    <row r="361" spans="1:4">
      <c r="A361" s="10" t="s">
        <v>355</v>
      </c>
      <c r="B361" s="11">
        <v>0</v>
      </c>
      <c r="C361" s="11">
        <v>0</v>
      </c>
      <c r="D361" s="11">
        <v>0</v>
      </c>
    </row>
    <row r="362" spans="1:4">
      <c r="A362" s="10" t="s">
        <v>356</v>
      </c>
      <c r="B362" s="6">
        <f>+B363+B364</f>
        <v>0</v>
      </c>
      <c r="C362" s="6">
        <v>0</v>
      </c>
      <c r="D362" s="6">
        <v>0</v>
      </c>
    </row>
    <row r="363" spans="1:4">
      <c r="A363" s="10" t="s">
        <v>357</v>
      </c>
      <c r="B363" s="11">
        <v>0</v>
      </c>
      <c r="C363" s="11">
        <v>0</v>
      </c>
      <c r="D363" s="11">
        <v>0</v>
      </c>
    </row>
    <row r="364" spans="1:4">
      <c r="A364" s="10" t="s">
        <v>358</v>
      </c>
      <c r="B364" s="11">
        <v>0</v>
      </c>
      <c r="C364" s="11">
        <v>0</v>
      </c>
      <c r="D364" s="11">
        <v>0</v>
      </c>
    </row>
    <row r="365" spans="1:4">
      <c r="A365" s="8" t="s">
        <v>359</v>
      </c>
      <c r="B365" s="9">
        <f>+B366+B368+B370</f>
        <v>60000</v>
      </c>
      <c r="C365" s="9">
        <v>60150</v>
      </c>
      <c r="D365" s="9">
        <v>60300.375</v>
      </c>
    </row>
    <row r="366" spans="1:4">
      <c r="A366" s="10" t="s">
        <v>360</v>
      </c>
      <c r="B366" s="6">
        <f>+B367</f>
        <v>58000</v>
      </c>
      <c r="C366" s="6">
        <v>58145</v>
      </c>
      <c r="D366" s="6">
        <v>58290.362499999996</v>
      </c>
    </row>
    <row r="367" spans="1:4">
      <c r="A367" s="10" t="s">
        <v>361</v>
      </c>
      <c r="B367" s="11">
        <v>58000</v>
      </c>
      <c r="C367" s="11">
        <v>58145</v>
      </c>
      <c r="D367" s="11">
        <v>58290.362499999996</v>
      </c>
    </row>
    <row r="368" spans="1:4">
      <c r="A368" s="10" t="s">
        <v>362</v>
      </c>
      <c r="B368" s="6">
        <f>+B369</f>
        <v>1500</v>
      </c>
      <c r="C368" s="6">
        <v>1503.75</v>
      </c>
      <c r="D368" s="6">
        <v>1507.5093749999999</v>
      </c>
    </row>
    <row r="369" spans="1:4">
      <c r="A369" s="10" t="s">
        <v>363</v>
      </c>
      <c r="B369" s="11">
        <v>1500</v>
      </c>
      <c r="C369" s="11">
        <v>1503.75</v>
      </c>
      <c r="D369" s="11">
        <v>1507.5093749999999</v>
      </c>
    </row>
    <row r="370" spans="1:4">
      <c r="A370" s="10" t="s">
        <v>364</v>
      </c>
      <c r="B370" s="6">
        <f>+B371+B372+B373</f>
        <v>500</v>
      </c>
      <c r="C370" s="6">
        <v>501.25</v>
      </c>
      <c r="D370" s="6">
        <v>502.50312499999995</v>
      </c>
    </row>
    <row r="371" spans="1:4">
      <c r="A371" s="10" t="s">
        <v>365</v>
      </c>
      <c r="B371" s="11">
        <v>0</v>
      </c>
      <c r="C371" s="11">
        <v>0</v>
      </c>
      <c r="D371" s="11">
        <v>0</v>
      </c>
    </row>
    <row r="372" spans="1:4" ht="30">
      <c r="A372" s="10" t="s">
        <v>366</v>
      </c>
      <c r="B372" s="11">
        <v>250</v>
      </c>
      <c r="C372" s="11">
        <v>250.625</v>
      </c>
      <c r="D372" s="11">
        <v>251.25156249999998</v>
      </c>
    </row>
    <row r="373" spans="1:4">
      <c r="A373" s="10" t="s">
        <v>367</v>
      </c>
      <c r="B373" s="11">
        <v>250</v>
      </c>
      <c r="C373" s="11">
        <v>250.625</v>
      </c>
      <c r="D373" s="11">
        <v>251.25156249999998</v>
      </c>
    </row>
    <row r="374" spans="1:4">
      <c r="A374" s="13" t="s">
        <v>368</v>
      </c>
      <c r="B374" s="14">
        <f t="shared" ref="B374" si="7">+B352+B357-B365</f>
        <v>-60000</v>
      </c>
      <c r="C374" s="14">
        <v>-60150</v>
      </c>
      <c r="D374" s="14">
        <v>-60300.375</v>
      </c>
    </row>
    <row r="375" spans="1:4">
      <c r="A375" s="7"/>
      <c r="B375" s="11"/>
      <c r="C375" s="11"/>
      <c r="D375" s="11"/>
    </row>
    <row r="376" spans="1:4">
      <c r="A376" s="7" t="s">
        <v>369</v>
      </c>
      <c r="B376" s="11"/>
      <c r="C376" s="11"/>
      <c r="D376" s="11"/>
    </row>
    <row r="377" spans="1:4">
      <c r="A377" s="8" t="s">
        <v>370</v>
      </c>
      <c r="B377" s="9">
        <f>+B378+B380</f>
        <v>0</v>
      </c>
      <c r="C377" s="9">
        <v>0</v>
      </c>
      <c r="D377" s="9">
        <v>0</v>
      </c>
    </row>
    <row r="378" spans="1:4">
      <c r="A378" s="10" t="s">
        <v>371</v>
      </c>
      <c r="B378" s="6">
        <f>+B379</f>
        <v>0</v>
      </c>
      <c r="C378" s="6">
        <v>0</v>
      </c>
      <c r="D378" s="6">
        <v>0</v>
      </c>
    </row>
    <row r="379" spans="1:4">
      <c r="A379" s="10" t="s">
        <v>372</v>
      </c>
      <c r="B379" s="11">
        <v>0</v>
      </c>
      <c r="C379" s="11">
        <v>0</v>
      </c>
      <c r="D379" s="11">
        <v>0</v>
      </c>
    </row>
    <row r="380" spans="1:4">
      <c r="A380" s="10" t="s">
        <v>373</v>
      </c>
      <c r="B380" s="6">
        <f>+B381</f>
        <v>0</v>
      </c>
      <c r="C380" s="6">
        <v>0</v>
      </c>
      <c r="D380" s="6">
        <v>0</v>
      </c>
    </row>
    <row r="381" spans="1:4" ht="30">
      <c r="A381" s="10" t="s">
        <v>374</v>
      </c>
      <c r="B381" s="11">
        <v>0</v>
      </c>
      <c r="C381" s="11">
        <v>0</v>
      </c>
      <c r="D381" s="11">
        <v>0</v>
      </c>
    </row>
    <row r="382" spans="1:4">
      <c r="A382" s="8" t="s">
        <v>375</v>
      </c>
      <c r="B382" s="9">
        <f>+B383+B385</f>
        <v>0</v>
      </c>
      <c r="C382" s="9">
        <v>0</v>
      </c>
      <c r="D382" s="9">
        <v>0</v>
      </c>
    </row>
    <row r="383" spans="1:4">
      <c r="A383" s="10" t="s">
        <v>371</v>
      </c>
      <c r="B383" s="6">
        <f>+B384</f>
        <v>0</v>
      </c>
      <c r="C383" s="6">
        <v>0</v>
      </c>
      <c r="D383" s="6">
        <v>0</v>
      </c>
    </row>
    <row r="384" spans="1:4">
      <c r="A384" s="10" t="s">
        <v>376</v>
      </c>
      <c r="B384" s="11">
        <v>0</v>
      </c>
      <c r="C384" s="11">
        <v>0</v>
      </c>
      <c r="D384" s="11">
        <v>0</v>
      </c>
    </row>
    <row r="385" spans="1:4">
      <c r="A385" s="10" t="s">
        <v>373</v>
      </c>
      <c r="B385" s="6">
        <f>+B386</f>
        <v>0</v>
      </c>
      <c r="C385" s="6">
        <v>0</v>
      </c>
      <c r="D385" s="6">
        <v>0</v>
      </c>
    </row>
    <row r="386" spans="1:4" ht="30">
      <c r="A386" s="10" t="s">
        <v>377</v>
      </c>
      <c r="B386" s="11">
        <v>0</v>
      </c>
      <c r="C386" s="11">
        <v>0</v>
      </c>
      <c r="D386" s="11">
        <v>0</v>
      </c>
    </row>
    <row r="387" spans="1:4">
      <c r="A387" s="13" t="s">
        <v>378</v>
      </c>
      <c r="B387" s="14">
        <v>0</v>
      </c>
      <c r="C387" s="14">
        <v>0</v>
      </c>
      <c r="D387" s="14">
        <v>0</v>
      </c>
    </row>
    <row r="388" spans="1:4">
      <c r="A388" s="7"/>
      <c r="B388" s="11"/>
      <c r="C388" s="11"/>
      <c r="D388" s="11"/>
    </row>
    <row r="389" spans="1:4">
      <c r="A389" s="7" t="s">
        <v>379</v>
      </c>
      <c r="B389" s="11"/>
      <c r="C389" s="11"/>
      <c r="D389" s="11"/>
    </row>
    <row r="390" spans="1:4">
      <c r="A390" s="8" t="s">
        <v>380</v>
      </c>
      <c r="B390" s="9">
        <f>+B391+B394+B396</f>
        <v>1000000</v>
      </c>
      <c r="C390" s="9">
        <v>0</v>
      </c>
      <c r="D390" s="9">
        <v>0</v>
      </c>
    </row>
    <row r="391" spans="1:4">
      <c r="A391" s="10" t="s">
        <v>381</v>
      </c>
      <c r="B391" s="6">
        <f>+B392+B393</f>
        <v>0</v>
      </c>
      <c r="C391" s="6">
        <v>0</v>
      </c>
      <c r="D391" s="6">
        <v>0</v>
      </c>
    </row>
    <row r="392" spans="1:4" ht="30">
      <c r="A392" s="10" t="s">
        <v>382</v>
      </c>
      <c r="B392" s="11">
        <v>0</v>
      </c>
      <c r="C392" s="11">
        <v>0</v>
      </c>
      <c r="D392" s="11">
        <v>0</v>
      </c>
    </row>
    <row r="393" spans="1:4" ht="30">
      <c r="A393" s="10" t="s">
        <v>383</v>
      </c>
      <c r="B393" s="11">
        <v>0</v>
      </c>
      <c r="C393" s="11">
        <v>0</v>
      </c>
      <c r="D393" s="11">
        <v>0</v>
      </c>
    </row>
    <row r="394" spans="1:4">
      <c r="A394" s="10" t="s">
        <v>384</v>
      </c>
      <c r="B394" s="6">
        <f>+B395</f>
        <v>1000000</v>
      </c>
      <c r="C394" s="6">
        <v>0</v>
      </c>
      <c r="D394" s="6">
        <v>0</v>
      </c>
    </row>
    <row r="395" spans="1:4">
      <c r="A395" s="10" t="s">
        <v>385</v>
      </c>
      <c r="B395" s="11">
        <v>1000000</v>
      </c>
      <c r="C395" s="11">
        <v>0</v>
      </c>
      <c r="D395" s="11">
        <v>0</v>
      </c>
    </row>
    <row r="396" spans="1:4" ht="30">
      <c r="A396" s="10" t="s">
        <v>386</v>
      </c>
      <c r="B396" s="11">
        <f>SUM(B397:B400)</f>
        <v>0</v>
      </c>
      <c r="C396" s="11">
        <v>0</v>
      </c>
      <c r="D396" s="11">
        <v>0</v>
      </c>
    </row>
    <row r="397" spans="1:4" ht="30">
      <c r="A397" s="10" t="s">
        <v>387</v>
      </c>
      <c r="B397" s="11">
        <v>0</v>
      </c>
      <c r="C397" s="11">
        <v>0</v>
      </c>
      <c r="D397" s="11">
        <v>0</v>
      </c>
    </row>
    <row r="398" spans="1:4" ht="30">
      <c r="A398" s="10" t="s">
        <v>388</v>
      </c>
      <c r="B398" s="11">
        <v>0</v>
      </c>
      <c r="C398" s="11">
        <v>0</v>
      </c>
      <c r="D398" s="11">
        <v>0</v>
      </c>
    </row>
    <row r="399" spans="1:4" ht="30">
      <c r="A399" s="10" t="s">
        <v>389</v>
      </c>
      <c r="B399" s="11">
        <v>0</v>
      </c>
      <c r="C399" s="11">
        <v>0</v>
      </c>
      <c r="D399" s="11">
        <v>0</v>
      </c>
    </row>
    <row r="400" spans="1:4" ht="30">
      <c r="A400" s="10" t="s">
        <v>390</v>
      </c>
      <c r="B400" s="11">
        <v>0</v>
      </c>
      <c r="C400" s="11">
        <v>0</v>
      </c>
      <c r="D400" s="11">
        <v>0</v>
      </c>
    </row>
    <row r="401" spans="1:4">
      <c r="A401" s="8" t="s">
        <v>391</v>
      </c>
      <c r="B401" s="9">
        <f>+B402+B404</f>
        <v>0</v>
      </c>
      <c r="C401" s="9">
        <v>0</v>
      </c>
      <c r="D401" s="9">
        <v>0</v>
      </c>
    </row>
    <row r="402" spans="1:4">
      <c r="A402" s="10" t="s">
        <v>392</v>
      </c>
      <c r="B402" s="6">
        <f>+B403</f>
        <v>0</v>
      </c>
      <c r="C402" s="6">
        <v>0</v>
      </c>
      <c r="D402" s="6">
        <v>0</v>
      </c>
    </row>
    <row r="403" spans="1:4">
      <c r="A403" s="10" t="s">
        <v>393</v>
      </c>
      <c r="B403" s="11">
        <v>0</v>
      </c>
      <c r="C403" s="11">
        <v>0</v>
      </c>
      <c r="D403" s="11">
        <v>0</v>
      </c>
    </row>
    <row r="404" spans="1:4" ht="30">
      <c r="A404" s="10" t="s">
        <v>394</v>
      </c>
      <c r="B404" s="6">
        <f>+B405+B406</f>
        <v>0</v>
      </c>
      <c r="C404" s="6">
        <v>0</v>
      </c>
      <c r="D404" s="6">
        <v>0</v>
      </c>
    </row>
    <row r="405" spans="1:4" ht="30">
      <c r="A405" s="10" t="s">
        <v>395</v>
      </c>
      <c r="B405" s="11">
        <v>0</v>
      </c>
      <c r="C405" s="11">
        <v>0</v>
      </c>
      <c r="D405" s="11">
        <v>0</v>
      </c>
    </row>
    <row r="406" spans="1:4" ht="30">
      <c r="A406" s="10" t="s">
        <v>396</v>
      </c>
      <c r="B406" s="11">
        <v>0</v>
      </c>
      <c r="C406" s="11">
        <v>0</v>
      </c>
      <c r="D406" s="11">
        <v>0</v>
      </c>
    </row>
    <row r="407" spans="1:4">
      <c r="A407" s="13" t="s">
        <v>397</v>
      </c>
      <c r="B407" s="14">
        <f>+B390-B401</f>
        <v>1000000</v>
      </c>
      <c r="C407" s="14">
        <v>0</v>
      </c>
      <c r="D407" s="14">
        <v>0</v>
      </c>
    </row>
    <row r="408" spans="1:4">
      <c r="A408" s="7"/>
      <c r="B408" s="11"/>
      <c r="C408" s="11"/>
      <c r="D408" s="11"/>
    </row>
    <row r="409" spans="1:4">
      <c r="A409" s="17" t="s">
        <v>398</v>
      </c>
      <c r="B409" s="18">
        <f>+B349+B374+B387+B407</f>
        <v>777505.7462939769</v>
      </c>
      <c r="C409" s="18">
        <v>-324947.83173988014</v>
      </c>
      <c r="D409" s="18">
        <v>-427657.54532279819</v>
      </c>
    </row>
    <row r="410" spans="1:4">
      <c r="A410" s="7"/>
      <c r="B410" s="11"/>
      <c r="C410" s="11"/>
      <c r="D410" s="11"/>
    </row>
    <row r="411" spans="1:4">
      <c r="A411" s="7" t="s">
        <v>399</v>
      </c>
      <c r="B411" s="11"/>
      <c r="C411" s="11"/>
      <c r="D411" s="11"/>
    </row>
    <row r="412" spans="1:4">
      <c r="A412" s="8" t="s">
        <v>400</v>
      </c>
      <c r="B412" s="9">
        <f>+B413+B414</f>
        <v>1133281.3649000002</v>
      </c>
      <c r="C412" s="9">
        <v>1133726.2047999999</v>
      </c>
      <c r="D412" s="9">
        <v>1134172.1567997499</v>
      </c>
    </row>
    <row r="413" spans="1:4">
      <c r="A413" s="10" t="s">
        <v>401</v>
      </c>
      <c r="B413" s="11">
        <v>955345.40490000008</v>
      </c>
      <c r="C413" s="11">
        <v>955345.40490000008</v>
      </c>
      <c r="D413" s="11">
        <v>955345.40490000008</v>
      </c>
    </row>
    <row r="414" spans="1:4">
      <c r="A414" s="10" t="s">
        <v>402</v>
      </c>
      <c r="B414" s="11">
        <v>177935.96000000002</v>
      </c>
      <c r="C414" s="11">
        <v>178380.79989999998</v>
      </c>
      <c r="D414" s="11">
        <v>178826.75189974997</v>
      </c>
    </row>
    <row r="415" spans="1:4">
      <c r="A415" s="8" t="s">
        <v>403</v>
      </c>
      <c r="B415" s="9">
        <f>+B416</f>
        <v>1000000</v>
      </c>
      <c r="C415" s="9">
        <v>1002500</v>
      </c>
      <c r="D415" s="9">
        <v>1005006.25</v>
      </c>
    </row>
    <row r="416" spans="1:4">
      <c r="A416" s="10" t="s">
        <v>404</v>
      </c>
      <c r="B416" s="11">
        <v>1000000</v>
      </c>
      <c r="C416" s="11">
        <v>1002500</v>
      </c>
      <c r="D416" s="11">
        <v>1005006.25</v>
      </c>
    </row>
    <row r="417" spans="1:4">
      <c r="A417" s="7"/>
      <c r="B417" s="6"/>
      <c r="C417" s="6"/>
      <c r="D417" s="6"/>
    </row>
    <row r="418" spans="1:4">
      <c r="A418" s="19" t="s">
        <v>405</v>
      </c>
      <c r="B418" s="20">
        <f>+B409-B412-B415</f>
        <v>-1355775.6186060233</v>
      </c>
      <c r="C418" s="20">
        <v>-2461174.0365398801</v>
      </c>
      <c r="D418" s="20">
        <v>-2566835.9521225481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5:I26"/>
  <sheetViews>
    <sheetView topLeftCell="A31" workbookViewId="0">
      <selection activeCell="L24" sqref="L24"/>
    </sheetView>
  </sheetViews>
  <sheetFormatPr defaultRowHeight="15"/>
  <sheetData>
    <row r="15" spans="1:9" ht="30.75">
      <c r="A15" s="22" t="s">
        <v>406</v>
      </c>
      <c r="B15" s="23"/>
      <c r="C15" s="23"/>
      <c r="D15" s="23"/>
      <c r="E15" s="23"/>
      <c r="F15" s="23"/>
      <c r="G15" s="23"/>
      <c r="H15" s="23"/>
      <c r="I15" s="23"/>
    </row>
    <row r="21" spans="1:9">
      <c r="D21" s="21"/>
    </row>
    <row r="23" spans="1:9" ht="39">
      <c r="A23" s="24"/>
      <c r="B23" s="25"/>
      <c r="C23" s="25"/>
      <c r="D23" s="25"/>
      <c r="E23" s="25"/>
      <c r="F23" s="25"/>
      <c r="G23" s="25"/>
      <c r="H23" s="25"/>
      <c r="I23" s="25"/>
    </row>
    <row r="24" spans="1:9" ht="66.75" customHeight="1">
      <c r="A24" s="26" t="s">
        <v>407</v>
      </c>
      <c r="B24" s="27"/>
      <c r="C24" s="27"/>
      <c r="D24" s="27"/>
      <c r="E24" s="27"/>
      <c r="F24" s="27"/>
      <c r="G24" s="27"/>
      <c r="H24" s="27"/>
      <c r="I24" s="27"/>
    </row>
    <row r="25" spans="1:9" ht="36.75">
      <c r="A25" s="24" t="s">
        <v>408</v>
      </c>
      <c r="B25" s="25"/>
      <c r="C25" s="25"/>
      <c r="D25" s="25"/>
      <c r="E25" s="25"/>
      <c r="F25" s="25"/>
      <c r="G25" s="25"/>
      <c r="H25" s="25"/>
      <c r="I25" s="25"/>
    </row>
    <row r="26" spans="1:9" ht="20.25">
      <c r="A26" s="28" t="s">
        <v>409</v>
      </c>
      <c r="B26" s="29"/>
      <c r="C26" s="29"/>
      <c r="D26" s="29"/>
      <c r="E26" s="29"/>
      <c r="F26" s="29"/>
      <c r="G26" s="29"/>
      <c r="H26" s="29"/>
      <c r="I26" s="29"/>
    </row>
  </sheetData>
  <mergeCells count="5">
    <mergeCell ref="A15:I15"/>
    <mergeCell ref="A23:I23"/>
    <mergeCell ref="A24:I24"/>
    <mergeCell ref="A25:I25"/>
    <mergeCell ref="A26:I2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BILANCIO TRIENNALE</vt:lpstr>
      <vt:lpstr>COPERTINA TRIENNALE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G.piras</dc:creator>
  <cp:lastModifiedBy>l.redalie</cp:lastModifiedBy>
  <cp:lastPrinted>2014-12-17T10:12:10Z</cp:lastPrinted>
  <dcterms:created xsi:type="dcterms:W3CDTF">2014-12-10T11:14:14Z</dcterms:created>
  <dcterms:modified xsi:type="dcterms:W3CDTF">2014-12-17T10:36:35Z</dcterms:modified>
</cp:coreProperties>
</file>